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Z:\SHARED\GOSS\Shared Data\_Procurement\_Contracts\Contracts Registers\2026 - 2027\cdc\"/>
    </mc:Choice>
  </mc:AlternateContent>
  <xr:revisionPtr revIDLastSave="0" documentId="8_{D84E31F2-3AD1-4F17-9C8E-4196A137B050}" xr6:coauthVersionLast="47" xr6:coauthVersionMax="47" xr10:uidLastSave="{00000000-0000-0000-0000-000000000000}"/>
  <bookViews>
    <workbookView xWindow="28680" yWindow="-120" windowWidth="25440" windowHeight="15270" xr2:uid="{B7452324-B2F8-49A3-8E8B-9251EEF380D4}"/>
  </bookViews>
  <sheets>
    <sheet name="CDC" sheetId="1" r:id="rId1"/>
  </sheets>
  <definedNames>
    <definedName name="_xlnm._FilterDatabase" localSheetId="0" hidden="1">CDC!$A$1:$R$69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87" i="1" l="1"/>
  <c r="H21" i="1"/>
  <c r="H10" i="1"/>
  <c r="H11" i="1"/>
  <c r="H12" i="1"/>
  <c r="H13" i="1"/>
  <c r="H14" i="1"/>
  <c r="H15" i="1"/>
  <c r="H16" i="1"/>
  <c r="H17" i="1"/>
  <c r="H18" i="1"/>
  <c r="H19" i="1"/>
  <c r="H20"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1" i="1"/>
  <c r="H62" i="1"/>
  <c r="H63" i="1"/>
  <c r="H64" i="1"/>
  <c r="H65" i="1"/>
  <c r="H66" i="1"/>
  <c r="H67" i="1"/>
  <c r="H68" i="1"/>
  <c r="H69" i="1"/>
  <c r="H70" i="1"/>
  <c r="H71" i="1"/>
  <c r="H72" i="1"/>
  <c r="H73" i="1"/>
  <c r="H74" i="1"/>
  <c r="H75" i="1"/>
  <c r="H3" i="1"/>
  <c r="H4" i="1"/>
  <c r="H5" i="1"/>
  <c r="H6" i="1"/>
  <c r="H7" i="1"/>
  <c r="H8" i="1"/>
  <c r="H9" i="1"/>
  <c r="H2" i="1"/>
  <c r="L75" i="1"/>
  <c r="L74" i="1"/>
  <c r="L73" i="1"/>
  <c r="L72" i="1"/>
  <c r="L71" i="1"/>
  <c r="L70" i="1"/>
  <c r="L21" i="1"/>
  <c r="L7" i="1"/>
  <c r="L60" i="1"/>
  <c r="L57" i="1"/>
  <c r="L56" i="1"/>
  <c r="L55" i="1"/>
  <c r="L54" i="1"/>
  <c r="L53" i="1"/>
  <c r="L42" i="1"/>
  <c r="L41" i="1"/>
  <c r="L40" i="1"/>
  <c r="L39" i="1"/>
  <c r="L38" i="1"/>
  <c r="L34" i="1"/>
  <c r="L29" i="1"/>
  <c r="L28" i="1"/>
  <c r="L26" i="1"/>
  <c r="L25" i="1"/>
  <c r="L9" i="1"/>
  <c r="L8" i="1"/>
  <c r="L6" i="1"/>
  <c r="L5" i="1"/>
  <c r="L4" i="1"/>
  <c r="L3" i="1"/>
  <c r="L2" i="1"/>
  <c r="L69" i="1"/>
  <c r="L46" i="1"/>
  <c r="L68" i="1"/>
  <c r="L67" i="1"/>
  <c r="L66" i="1"/>
  <c r="L65" i="1"/>
  <c r="L52" i="1"/>
  <c r="L47" i="1"/>
  <c r="L64" i="1"/>
</calcChain>
</file>

<file path=xl/sharedStrings.xml><?xml version="1.0" encoding="utf-8"?>
<sst xmlns="http://schemas.openxmlformats.org/spreadsheetml/2006/main" count="873" uniqueCount="373">
  <si>
    <t xml:space="preserve">Organisation Name </t>
  </si>
  <si>
    <t xml:space="preserve">Contract Reference </t>
  </si>
  <si>
    <t>Title Of Agreement</t>
  </si>
  <si>
    <t>Directive/Department</t>
  </si>
  <si>
    <t>Description</t>
  </si>
  <si>
    <t>Contract Start Date</t>
  </si>
  <si>
    <t>Contract End Date</t>
  </si>
  <si>
    <t>Contract Duration</t>
  </si>
  <si>
    <t>Extensions</t>
  </si>
  <si>
    <t>Review Date</t>
  </si>
  <si>
    <t>Estimated Contract Value (EX VAT)</t>
  </si>
  <si>
    <t>Estimated Contract Value (Inc VAT)</t>
  </si>
  <si>
    <t xml:space="preserve">Process Type </t>
  </si>
  <si>
    <t>Supplier Name</t>
  </si>
  <si>
    <t>SME</t>
  </si>
  <si>
    <t>VCSE</t>
  </si>
  <si>
    <t>Goods, Services or Works</t>
  </si>
  <si>
    <t>CDC</t>
  </si>
  <si>
    <t>Low Income Family Tracker – Cotswold Council</t>
  </si>
  <si>
    <t>y - 12 months</t>
  </si>
  <si>
    <t>£23,327.00</t>
  </si>
  <si>
    <t>Services</t>
  </si>
  <si>
    <t>Policy in Practice Ltd</t>
  </si>
  <si>
    <t>Yes</t>
  </si>
  <si>
    <t>No</t>
  </si>
  <si>
    <t>GCloud 13 Framework.</t>
  </si>
  <si>
    <t>Waste printing of garden waste licenses</t>
  </si>
  <si>
    <t>Letters, envelopes and licences</t>
  </si>
  <si>
    <t>N</t>
  </si>
  <si>
    <t>services</t>
  </si>
  <si>
    <t>Orchard Press Ltd</t>
  </si>
  <si>
    <t>Quote</t>
  </si>
  <si>
    <t>Legal agreement for the supply of the Mycelia software service</t>
  </si>
  <si>
    <t>It covers the subscription service to Mycelia - software that enables the biodiversity officers to assess applications that are subject to the mandatory biodiversity gain condition.</t>
  </si>
  <si>
    <t>Verna Earth Solutions Ltd.</t>
  </si>
  <si>
    <t>RFQ</t>
  </si>
  <si>
    <t>UKSPF Website Enhamcements</t>
  </si>
  <si>
    <t>Granicus-Firmstep Ltd (was Simpleview)</t>
  </si>
  <si>
    <t>ITT</t>
  </si>
  <si>
    <t>Audit Fees</t>
  </si>
  <si>
    <t>SWAP 25/26 Audit Fees</t>
  </si>
  <si>
    <t>£101,855</t>
  </si>
  <si>
    <t>South West Audit Partnership</t>
  </si>
  <si>
    <t>Contracted Spend</t>
  </si>
  <si>
    <t>FODC on behalf of  CBC, CDC, FoDC, G city C,  SDC, TBC, WODC</t>
  </si>
  <si>
    <t>Provison of Choice Based Lettings &amp; Homelessness , Prevrention &amp; Advice case work management system</t>
  </si>
  <si>
    <t>System</t>
  </si>
  <si>
    <t>Locata Ltd</t>
  </si>
  <si>
    <t>Gcloud</t>
  </si>
  <si>
    <t>Treasury Management Services</t>
  </si>
  <si>
    <t>Treasury advice enhanced level 2</t>
  </si>
  <si>
    <t>2 years</t>
  </si>
  <si>
    <t>Arlingclose Ltd</t>
  </si>
  <si>
    <t>Open Tender</t>
  </si>
  <si>
    <t>Amendment to original contract dated 23 July 2025</t>
  </si>
  <si>
    <t>Amendment agreement to Call off contract under ESPO framework 664_21 for delivery of a reg 19 transport evidence base for Cotswold Local Plan to add net zero transport interventions methodology and Parking Standards</t>
  </si>
  <si>
    <t>City Science Corporation Ltd</t>
  </si>
  <si>
    <t>Amendment agreement to Call off contract under ESPO framework 664_21</t>
  </si>
  <si>
    <t>Consultancy contract for Moreton-in-Marsh transport feasibility study with City Science Corporation Ltd</t>
  </si>
  <si>
    <t>Planning &amp; Infrastructure</t>
  </si>
  <si>
    <t>Moreton in Marsh Feasibility study on transport interventions, including a potential link-street through and supported by potential development in the town.</t>
  </si>
  <si>
    <t>2 Months</t>
  </si>
  <si>
    <t>Framework</t>
  </si>
  <si>
    <t>City Science Corporation Limited</t>
  </si>
  <si>
    <t xml:space="preserve">Services </t>
  </si>
  <si>
    <t>Planning Appeal Hearing - The Wern, Lechlade</t>
  </si>
  <si>
    <t>Planning Services</t>
  </si>
  <si>
    <t>Provision of advice and attendance at the planning hearing.</t>
  </si>
  <si>
    <t>N/A</t>
  </si>
  <si>
    <t>Planscape Consultants Ltd</t>
  </si>
  <si>
    <t xml:space="preserve"> Land East Of Cotswold Business Village</t>
  </si>
  <si>
    <t>Lead consultant for planning appeal inquiry.</t>
  </si>
  <si>
    <t>3 Months</t>
  </si>
  <si>
    <t>DLP Planning Ltd</t>
  </si>
  <si>
    <t>Land Appeal</t>
  </si>
  <si>
    <t xml:space="preserve">Planning Services </t>
  </si>
  <si>
    <t>Landscape Witness and evidence for Appeal</t>
  </si>
  <si>
    <t xml:space="preserve">3 months </t>
  </si>
  <si>
    <t>Gillespies LLP</t>
  </si>
  <si>
    <t>Contribution to Gloucestershire Housing &amp; Economic Needs Assessment</t>
  </si>
  <si>
    <t>Communities &amp; Place</t>
  </si>
  <si>
    <t>Housing &amp; Economic Needs Assessment for the District in connection with the Local Plan</t>
  </si>
  <si>
    <t>Gloucester City Council</t>
  </si>
  <si>
    <t xml:space="preserve">White recycling sacks </t>
  </si>
  <si>
    <t>Waste</t>
  </si>
  <si>
    <t xml:space="preserve">Purchase of x500 White Recycling Sacks </t>
  </si>
  <si>
    <t xml:space="preserve">Weir and Carmichael Limited </t>
  </si>
  <si>
    <t>Goods</t>
  </si>
  <si>
    <t>Memorial Repairs</t>
  </si>
  <si>
    <t>Property and Assets</t>
  </si>
  <si>
    <t>Carry out memorial repairs to failed memorials in Chesterton Cemetery</t>
  </si>
  <si>
    <t>Teleshore Group of Companies</t>
  </si>
  <si>
    <t xml:space="preserve">Works </t>
  </si>
  <si>
    <t>CFU Case management system</t>
  </si>
  <si>
    <t>Licences renewal</t>
  </si>
  <si>
    <t>Databank Ltd</t>
  </si>
  <si>
    <t>REVIEW OF WASTE AND RECYCLING SERVICES</t>
  </si>
  <si>
    <t>Communities and Place Directorate</t>
  </si>
  <si>
    <t>External support for a review of Waste and Recycling services to contribute towards the Council’s Savings and Transformation Programme</t>
  </si>
  <si>
    <t>NA</t>
  </si>
  <si>
    <t>Tetra Tech Limited</t>
  </si>
  <si>
    <t>Air Quality Assessment</t>
  </si>
  <si>
    <t>Planning Policy</t>
  </si>
  <si>
    <t>Cotswold District Council (CDC) is preparing an updated Local Plan, an air quality assessment is required in order to inform that assessment.</t>
  </si>
  <si>
    <t>AECOM Limited</t>
  </si>
  <si>
    <t xml:space="preserve">Investigation Services </t>
  </si>
  <si>
    <t xml:space="preserve">Governance &amp; Development </t>
  </si>
  <si>
    <t>Provide investigation services to the Director of Governance &amp; Development in relation to a whistleblowing allegation</t>
  </si>
  <si>
    <t xml:space="preserve">N/A </t>
  </si>
  <si>
    <t>Hertfordshire County Council</t>
  </si>
  <si>
    <t>FODC, CDC,WODC</t>
  </si>
  <si>
    <t>41011899, 21014317, 31014917</t>
  </si>
  <si>
    <t>Service Professional Fees</t>
  </si>
  <si>
    <t xml:space="preserve">Energy Assessment </t>
  </si>
  <si>
    <t>Imail Comms Ltd</t>
  </si>
  <si>
    <t xml:space="preserve">CDC </t>
  </si>
  <si>
    <t>Waiting for PO</t>
  </si>
  <si>
    <t xml:space="preserve">Glass recycling </t>
  </si>
  <si>
    <t>haulage and recycling of glass</t>
  </si>
  <si>
    <t>£99 pt (based on  Let's Recycle midpoint July 24)</t>
  </si>
  <si>
    <t>URM  UK Ltd</t>
  </si>
  <si>
    <t>Clean Slate Money Management Advice Project</t>
  </si>
  <si>
    <t xml:space="preserve">Economic Development and Communites </t>
  </si>
  <si>
    <t>Provision of a remote money management advice service by Clean Slate for Cotswold residents, focused around the Moreton in Marsh area.</t>
  </si>
  <si>
    <t>Waiver</t>
  </si>
  <si>
    <t>Clean Slate Ltd</t>
  </si>
  <si>
    <t>FODC/CDC/WODC/CBC</t>
  </si>
  <si>
    <t xml:space="preserve">Revs &amp; Bens - Enforcement </t>
  </si>
  <si>
    <t>Enforcement Agents</t>
  </si>
  <si>
    <t>As per contract schedule -  charges recoverable from debtor</t>
  </si>
  <si>
    <t>Bristow and Sutor</t>
  </si>
  <si>
    <t>YPO Framework</t>
  </si>
  <si>
    <t>Legal Litigation consultancy work</t>
  </si>
  <si>
    <t>Recruitment of temporary staff 12 months</t>
  </si>
  <si>
    <t xml:space="preserve">REDACTED </t>
  </si>
  <si>
    <t xml:space="preserve">Webcasting Support license </t>
  </si>
  <si>
    <t xml:space="preserve">Webcasting support license </t>
  </si>
  <si>
    <t>Public-i Group Ltd</t>
  </si>
  <si>
    <t>External Audit 25/26 (Under the PSAA framework)</t>
  </si>
  <si>
    <t>Finance</t>
  </si>
  <si>
    <t>Services of external auditors to audit the councils 25/26 accounts under the PSAA framework</t>
  </si>
  <si>
    <t>Bishop Fleming Audit Limited</t>
  </si>
  <si>
    <t>Contract for IKEN legal case management system</t>
  </si>
  <si>
    <t xml:space="preserve">Legal case management system </t>
  </si>
  <si>
    <t>1 year</t>
  </si>
  <si>
    <t>Iken Business Ltd</t>
  </si>
  <si>
    <t>The Steadings – Planning Consultancy Support for Development Management</t>
  </si>
  <si>
    <t>appointment of a suitably qualified consultant group to lead on the delivery of the project on behalf of the Council</t>
  </si>
  <si>
    <t>Hyas Associates Ltd</t>
  </si>
  <si>
    <t xml:space="preserve">Supply of consultant services </t>
  </si>
  <si>
    <t xml:space="preserve">Consultancy services </t>
  </si>
  <si>
    <t>16th September 2026</t>
  </si>
  <si>
    <t>Managing Consultant G2 Recruitment Solutions, a division of G2V Recruitment Group Limited</t>
  </si>
  <si>
    <t>Interim Assistant Director - Communities &amp; Place</t>
  </si>
  <si>
    <t>Recruitment  of Resource from Faerfield agency for backfill due to LGR work</t>
  </si>
  <si>
    <t>12 Months</t>
  </si>
  <si>
    <t>Faerfield Recruitment</t>
  </si>
  <si>
    <t>SEWTAPS-2025.02366</t>
  </si>
  <si>
    <t>Cotswold Level 1 Strategic Flood Risk Assessment</t>
  </si>
  <si>
    <t>A district-wide assessment looking at all known sources of flooding, existing and future, to inform the Local Plan and development management planning applications, as carried out by our technical consultants JBA.</t>
  </si>
  <si>
    <t>Jeremy Benn Associates Ltd (trading name JBA Consulting)</t>
  </si>
  <si>
    <t>yes</t>
  </si>
  <si>
    <t>Annual subscription to DCP Online, COMPASS Online &amp; Planning Resource 2026/27</t>
  </si>
  <si>
    <t>Haymarket Media Group Ltd</t>
  </si>
  <si>
    <t xml:space="preserve">Waste Collection </t>
  </si>
  <si>
    <t xml:space="preserve">Waste Management </t>
  </si>
  <si>
    <t xml:space="preserve">Household Waste Collection services </t>
  </si>
  <si>
    <t xml:space="preserve">Ubico Ltd </t>
  </si>
  <si>
    <t xml:space="preserve">TEKAL Arrangement </t>
  </si>
  <si>
    <t>CDC and FODC</t>
  </si>
  <si>
    <t>Cashless Parking Solution</t>
  </si>
  <si>
    <t>Parking</t>
  </si>
  <si>
    <t xml:space="preserve">Cashless Parking solution for 24 sites over the CDC and FODC districts </t>
  </si>
  <si>
    <t>12 months</t>
  </si>
  <si>
    <t>PayByPhone Ltd</t>
  </si>
  <si>
    <t>CBC, WODC, CDC, FODC</t>
  </si>
  <si>
    <t>Energy - GAS</t>
  </si>
  <si>
    <t>Energy Supply Contract - GAS</t>
  </si>
  <si>
    <t>Flexible Buying Strategy</t>
  </si>
  <si>
    <t>TGP</t>
  </si>
  <si>
    <t>DPS</t>
  </si>
  <si>
    <t>Energy - Power</t>
  </si>
  <si>
    <t>Energy Supplier - Power</t>
  </si>
  <si>
    <t xml:space="preserve">Bryt Energy Limited </t>
  </si>
  <si>
    <t>Infrastructure Delivery Plan</t>
  </si>
  <si>
    <t>Infrastructure delivery plan for CDC</t>
  </si>
  <si>
    <t xml:space="preserve">Prior + Partners Limited </t>
  </si>
  <si>
    <t>Capital Buildings Works</t>
  </si>
  <si>
    <t xml:space="preserve">Property and facilities management </t>
  </si>
  <si>
    <t xml:space="preserve">Installation of electric vehicle charge points </t>
  </si>
  <si>
    <t>20/08/2024</t>
  </si>
  <si>
    <t>£170,000</t>
  </si>
  <si>
    <t>Works</t>
  </si>
  <si>
    <t>Connected Kerb</t>
  </si>
  <si>
    <t>Tender</t>
  </si>
  <si>
    <t>Recycling Services</t>
  </si>
  <si>
    <t>Recycling services renewal 24 months</t>
  </si>
  <si>
    <t>Thamesdown Recycling Ltd</t>
  </si>
  <si>
    <t>Extension of existing contract</t>
  </si>
  <si>
    <t>Retail and Town Centre Study</t>
  </si>
  <si>
    <t>procure NEXUS’s services to review the extant Cotswold District Retail Study 2016 to inform the full Local Plan Update 2025-2043</t>
  </si>
  <si>
    <t>NEXUS Planning</t>
  </si>
  <si>
    <t>HRA of Local Plan full review</t>
  </si>
  <si>
    <t>Habitats Regulations Assessment for the emerging Local Plan by consultants LUC (Land Use Consultants)</t>
  </si>
  <si>
    <t>Service</t>
  </si>
  <si>
    <t>Land Use Consultants (LUC)</t>
  </si>
  <si>
    <t xml:space="preserve">Integrated Impact Assessment </t>
  </si>
  <si>
    <t>Planning Policy and Infrastructure Team</t>
  </si>
  <si>
    <t>Statutory iterative evidence base to support the Local Plan and process - it includes a Sustainability Appraisal which is a social, economic and environmental assessment, as well as an Equalities Impact Assessment and Health Impact Assessment of the Plan</t>
  </si>
  <si>
    <t>AECOM</t>
  </si>
  <si>
    <t>SANG and FLL Studies</t>
  </si>
  <si>
    <t>1. An assessment of the potential for Local Plan site allocations to be on or adjacent to
functionally linked habitats used by birds from the Severn Estuary SPA/Ramsar; and
2. A SANG (suitable accessible natural greenspace) study, to identify sites for new
accessible greenspace,</t>
  </si>
  <si>
    <t>Land Use Consultants Limited</t>
  </si>
  <si>
    <t xml:space="preserve">Preparation of a Water Cycle Study </t>
  </si>
  <si>
    <t>Planning</t>
  </si>
  <si>
    <t>Preparation of a water cycle study to inform the evidence base for the CDC new local Plan</t>
  </si>
  <si>
    <t>Recruitment Platform</t>
  </si>
  <si>
    <t xml:space="preserve">Human Resources </t>
  </si>
  <si>
    <t>24 months</t>
  </si>
  <si>
    <t>ITS Software Systems Ltd (T/a Eploy</t>
  </si>
  <si>
    <t>Civica Revs and Bens</t>
  </si>
  <si>
    <t xml:space="preserve">Revenues and Benefits </t>
  </si>
  <si>
    <t>Civica Revenues and Benefits application</t>
  </si>
  <si>
    <t xml:space="preserve">12 months </t>
  </si>
  <si>
    <t>Civica Uk Ltd</t>
  </si>
  <si>
    <t xml:space="preserve">Contract for Housing Benefit Assurance Process (HBAP) </t>
  </si>
  <si>
    <t xml:space="preserve">For testing as set out in the HBAP module 1 by external auditor in respect of Housing Benefit administration and subsidy claimed. Checking that the appropriate benefit parameters are set as per HBAP module 2. Completion of the initial testing of cases per benefit type under HBAP module 3, and where required re-perform testing in line with DWP requirements. </t>
  </si>
  <si>
    <t xml:space="preserve">Waiver </t>
  </si>
  <si>
    <t xml:space="preserve">KPMG LLP Consulting </t>
  </si>
  <si>
    <t>319_24</t>
  </si>
  <si>
    <t xml:space="preserve">Staff Benefits - Salary Sacrafice Scheme </t>
  </si>
  <si>
    <t xml:space="preserve">Car Leasing </t>
  </si>
  <si>
    <t xml:space="preserve">13 months +12 months </t>
  </si>
  <si>
    <t>Nil Value</t>
  </si>
  <si>
    <t>NHS Fleet Solutions</t>
  </si>
  <si>
    <t>Local Plan Masterplanning</t>
  </si>
  <si>
    <t>Preparation of high-level site capacity study and output framework plans for Cotswold District Council emerging Local Plan. Work done by Prior + Partners</t>
  </si>
  <si>
    <t>Prior + Partners</t>
  </si>
  <si>
    <t>Addition of Uniform Onsite Apps for CP, LI &amp; SR</t>
  </si>
  <si>
    <t>ERS, Biodiversity Neg Gain, Building Control</t>
  </si>
  <si>
    <t>Mobile Application for Licensing, Commercial Premises and Services Requests for ERS team.</t>
  </si>
  <si>
    <t>iDox software Ltd</t>
  </si>
  <si>
    <t>0027</t>
  </si>
  <si>
    <t>CivicaPay</t>
  </si>
  <si>
    <t>ICT</t>
  </si>
  <si>
    <t>Civica Pay Application</t>
  </si>
  <si>
    <t>Contract For Mapping Of Communication Data</t>
  </si>
  <si>
    <t xml:space="preserve">ICT </t>
  </si>
  <si>
    <t>Mapping software</t>
  </si>
  <si>
    <t>Herfordshire  Shared Anti Fraud Services</t>
  </si>
  <si>
    <t>Direct award</t>
  </si>
  <si>
    <t>CDC/WODC</t>
  </si>
  <si>
    <t>41012618 &amp; 31015944</t>
  </si>
  <si>
    <t>Maintenance and Cleaning of public convenience</t>
  </si>
  <si>
    <t xml:space="preserve">Parking </t>
  </si>
  <si>
    <t>£1,624,000</t>
  </si>
  <si>
    <t>Danfo UK</t>
  </si>
  <si>
    <t>Network Services Agreement for Blink Charging UK Ltd</t>
  </si>
  <si>
    <t xml:space="preserve">EV Charging for 2 Rapid EVCPs at Beeches Car Park Cirencester and Old Market Way Car Park, Moreton in Marsh. </t>
  </si>
  <si>
    <t>£10,446</t>
  </si>
  <si>
    <t>Blink Charging Ltd</t>
  </si>
  <si>
    <t>ICT purchase</t>
  </si>
  <si>
    <t>Laptops x 14</t>
  </si>
  <si>
    <t>Dell Corporation Ltd</t>
  </si>
  <si>
    <t xml:space="preserve">Purchase of Laptops </t>
  </si>
  <si>
    <t>IT equipment refresh for 50 x Dell Pro 14 PC14250 laptops.</t>
  </si>
  <si>
    <t>UN30122</t>
  </si>
  <si>
    <t>Purchase of 2 x 7.5 Ton Refuse Collection Vehicles</t>
  </si>
  <si>
    <t>Communities and Place/ Waste and Environment</t>
  </si>
  <si>
    <t>Supply of two 7.5t Refuse Collection Vehicles (RCV)</t>
  </si>
  <si>
    <t>NTM-GB Limited</t>
  </si>
  <si>
    <t>UN31116</t>
  </si>
  <si>
    <t>12t and 7.5t Food Waste Vehicles</t>
  </si>
  <si>
    <t>Supply of one 7.5t and three 12t vehicles. To be operated by Ubico for the provision of food waste collections from residents.</t>
  </si>
  <si>
    <t>Terberg Matec UK Ltd (a trading division of Dennis Eagle Limted)</t>
  </si>
  <si>
    <t xml:space="preserve">Vehicles acquisition  </t>
  </si>
  <si>
    <t>5 x Cage Tipper vehicles</t>
  </si>
  <si>
    <t>31/04/2026</t>
  </si>
  <si>
    <t>One off purchase</t>
  </si>
  <si>
    <t>Wessex Garage Ltd</t>
  </si>
  <si>
    <t>TPPL Framework</t>
  </si>
  <si>
    <t>Postal Charges</t>
  </si>
  <si>
    <t>Micom Technologies</t>
  </si>
  <si>
    <t xml:space="preserve">Locan Plan Examination </t>
  </si>
  <si>
    <t xml:space="preserve">Local Plan Examination </t>
  </si>
  <si>
    <t xml:space="preserve">Sole Trader </t>
  </si>
  <si>
    <t>Local Plan Policy Support - Transport Advice</t>
  </si>
  <si>
    <t>Transport advice and technical policy support for Cotswold District Council's emerging Local Plan, provided by Glanville Consultants Ltd</t>
  </si>
  <si>
    <t>Glanville Consultants Ltd.</t>
  </si>
  <si>
    <t>0012</t>
  </si>
  <si>
    <t xml:space="preserve">Idox Software - Housing, Environment and Planning Solutions </t>
  </si>
  <si>
    <t xml:space="preserve">Planning services </t>
  </si>
  <si>
    <t xml:space="preserve">Idox Software - Housing, Environment and Planning Solutions. Procured through RM62569 Lot 3 </t>
  </si>
  <si>
    <t>0036</t>
  </si>
  <si>
    <t>ICT Software - Cyber Security</t>
  </si>
  <si>
    <t>Rapid7</t>
  </si>
  <si>
    <t>no</t>
  </si>
  <si>
    <t>0046</t>
  </si>
  <si>
    <t>Modern.gov</t>
  </si>
  <si>
    <t>Democratic Services</t>
  </si>
  <si>
    <t xml:space="preserve">Modern.gov Agenda and Meeting Management </t>
  </si>
  <si>
    <t xml:space="preserve">services </t>
  </si>
  <si>
    <t>0062</t>
  </si>
  <si>
    <t>In-Cab Technology</t>
  </si>
  <si>
    <t>In-Cab Technology System</t>
  </si>
  <si>
    <t>Causeway Technologies Ltd</t>
  </si>
  <si>
    <t>0066`</t>
  </si>
  <si>
    <t xml:space="preserve">Corporate Printers, scanners and copiers </t>
  </si>
  <si>
    <t xml:space="preserve">Corporarte printers, scanners and copiers </t>
  </si>
  <si>
    <t>Canon (Uk) Ltd</t>
  </si>
  <si>
    <t>0102</t>
  </si>
  <si>
    <t>Elections Management Xpress</t>
  </si>
  <si>
    <t xml:space="preserve">Elections management software </t>
  </si>
  <si>
    <t>0022</t>
  </si>
  <si>
    <t>ICT Software</t>
  </si>
  <si>
    <t>Email and data protection, Entra ID backup</t>
  </si>
  <si>
    <t>Barracuda Networks Ltd</t>
  </si>
  <si>
    <t xml:space="preserve">Leisure provider contract </t>
  </si>
  <si>
    <t xml:space="preserve">Leisure and Culture </t>
  </si>
  <si>
    <t>Lesisure contrcact</t>
  </si>
  <si>
    <t xml:space="preserve">5 years </t>
  </si>
  <si>
    <t xml:space="preserve">Freedom Leisure </t>
  </si>
  <si>
    <t xml:space="preserve">Culture Services Provider </t>
  </si>
  <si>
    <t>Culture Contract</t>
  </si>
  <si>
    <t xml:space="preserve">6 years </t>
  </si>
  <si>
    <t xml:space="preserve">Insurance </t>
  </si>
  <si>
    <t xml:space="preserve">Finance </t>
  </si>
  <si>
    <t xml:space="preserve">Insurance Services </t>
  </si>
  <si>
    <t xml:space="preserve">Zurich Insurance </t>
  </si>
  <si>
    <t xml:space="preserve">Microsoft Enterprise </t>
  </si>
  <si>
    <t xml:space="preserve">microsoft software </t>
  </si>
  <si>
    <t>Microsoft</t>
  </si>
  <si>
    <t xml:space="preserve">Regulation 19 transport evidence base for cotswold local plan </t>
  </si>
  <si>
    <t xml:space="preserve">Planning </t>
  </si>
  <si>
    <t xml:space="preserve">Regulation 19 transport evidence base for cotswold local plan including strategic transport assessment and transport modelling </t>
  </si>
  <si>
    <t xml:space="preserve">City Science </t>
  </si>
  <si>
    <t>21 Months</t>
  </si>
  <si>
    <t xml:space="preserve">Agency Staff </t>
  </si>
  <si>
    <t>Agency Staff</t>
  </si>
  <si>
    <t>15 Months</t>
  </si>
  <si>
    <t>4 Months</t>
  </si>
  <si>
    <t>Purchase and delivery of Green Garden Waste Bins and Grey Refuse Bins</t>
  </si>
  <si>
    <t>Purchase and delivery of 300 x 240Ltr Green Garden Waste Bins and 360 x 180Ltr Grey Refuse Bins via ESPO Framework</t>
  </si>
  <si>
    <t>IPL Plastics ( UK ) T/A IPL Rotherham</t>
  </si>
  <si>
    <t>Employment of Interim Planning Services Lead</t>
  </si>
  <si>
    <t>Employment of Interim Planning Services Lead through Tile Hill agency</t>
  </si>
  <si>
    <t>Tile Hill</t>
  </si>
  <si>
    <t>DMS &amp; Website Annuals</t>
  </si>
  <si>
    <t>Leisure &amp; Communities</t>
  </si>
  <si>
    <t>Annual renewal of contract for the tourism websites and destination management &amp; content management systems</t>
  </si>
  <si>
    <t>Granicus-Firmstep Limited</t>
  </si>
  <si>
    <t>Topic Paper &amp; Planning Policy Support</t>
  </si>
  <si>
    <t xml:space="preserve">Topic paper and planning policy support </t>
  </si>
  <si>
    <t>AECOM Infrastructure &amp; Environment UK Limited</t>
  </si>
  <si>
    <t>Creation of five car-free adventures for towns/villages</t>
  </si>
  <si>
    <t>Economic Development &amp; Communities</t>
  </si>
  <si>
    <t>Creation of five car-free adventures by a travel journalist who will research and physically plan the itineraries, and write them.</t>
  </si>
  <si>
    <t>7 Months</t>
  </si>
  <si>
    <t>Good Journey Network CIC</t>
  </si>
  <si>
    <t>Works to grade the slope at Chesterton Grove</t>
  </si>
  <si>
    <t>Remove a wall and grade a slope.</t>
  </si>
  <si>
    <t>1 Months</t>
  </si>
  <si>
    <t>Cotswold Estates and Gardens</t>
  </si>
  <si>
    <t>HELAA, Site Selection Topic Paper, Duty to Cooperate Topic Paper</t>
  </si>
  <si>
    <t>HELAA and Site Selection Topic Paper, Duty to Cooperate Topic Paper, Adhoc updates, Contribute to Proposed Mods Schedule, Preparing EiP Matters statements, &amp; Attendance at examination hearings</t>
  </si>
  <si>
    <t>Aecom Limited</t>
  </si>
  <si>
    <t>Heritage Impact Assessments for Potential Site Allocations</t>
  </si>
  <si>
    <t>Oxford Archaeology providing a programme of Heritage Impacts Assessments for 15 potential site allocations within the emerging Cotswold District Local Plan.</t>
  </si>
  <si>
    <t>Oxford Archaeology</t>
  </si>
  <si>
    <t xml:space="preserve">Bulky Waste Recycling </t>
  </si>
  <si>
    <t>Waste Management</t>
  </si>
  <si>
    <t xml:space="preserve">Bulky waste recycling services </t>
  </si>
  <si>
    <t xml:space="preserve">Orchard Recycling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</si>
</sst>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dd/mm/yyyy;@"/>
    <numFmt numFmtId="166" formatCode="&quot;£&quot;#,##0.00"/>
  </numFmts>
  <fonts count="9">
    <font>
      <sz val="11"/>
      <color theme="1"/>
      <name val="Aptos Narrow"/>
      <family val="2"/>
      <scheme val="minor"/>
    </font>
    <font>
      <b/>
      <sz val="12"/>
      <color rgb="FF000000"/>
      <name val="Calibri"/>
      <family val="2"/>
    </font>
    <font>
      <b/>
      <sz val="12"/>
      <name val="Calibri"/>
      <family val="2"/>
    </font>
    <font>
      <sz val="12"/>
      <color theme="1"/>
      <name val="Calibri"/>
      <family val="2"/>
    </font>
    <font>
      <sz val="11"/>
      <color theme="1"/>
      <name val="Calibri"/>
      <family val="2"/>
    </font>
    <font>
      <sz val="11"/>
      <color rgb="FF000000"/>
      <name val="Calibri"/>
      <family val="2"/>
    </font>
    <font>
      <sz val="11"/>
      <color rgb="FF000000"/>
      <name val="Calibri"/>
    </font>
    <font>
      <sz val="11"/>
      <color theme="1"/>
      <name val="Calibri"/>
    </font>
    <font>
      <sz val="8"/>
      <name val="Aptos Narrow"/>
      <family val="2"/>
      <scheme val="minor"/>
    </font>
  </fonts>
  <fills count="5">
    <fill>
      <patternFill patternType="none"/>
    </fill>
    <fill>
      <patternFill patternType="gray125"/>
    </fill>
    <fill>
      <patternFill patternType="solid">
        <fgColor rgb="FFD9D9D9"/>
        <bgColor rgb="FF000000"/>
      </patternFill>
    </fill>
    <fill>
      <patternFill patternType="solid">
        <fgColor rgb="FFFFC000"/>
        <bgColor indexed="64"/>
      </patternFill>
    </fill>
    <fill>
      <patternFill patternType="solid">
        <fgColor theme="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166" fontId="1" fillId="2" borderId="4" xfId="0" applyNumberFormat="1" applyFont="1" applyFill="1" applyBorder="1" applyAlignment="1">
      <alignment horizontal="center" vertical="center" wrapText="1"/>
    </xf>
    <xf numFmtId="166" fontId="4" fillId="0" borderId="4"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15"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5"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166" fontId="4" fillId="0" borderId="1" xfId="0" applyNumberFormat="1" applyFont="1" applyBorder="1" applyAlignment="1">
      <alignment horizontal="center" vertical="center"/>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xf>
    <xf numFmtId="1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15" fontId="4" fillId="0" borderId="0" xfId="0" applyNumberFormat="1" applyFont="1" applyAlignment="1">
      <alignment horizontal="center" vertical="center"/>
    </xf>
    <xf numFmtId="14" fontId="5" fillId="0" borderId="1" xfId="0" applyNumberFormat="1" applyFont="1" applyBorder="1" applyAlignment="1">
      <alignment horizontal="center" vertical="center"/>
    </xf>
    <xf numFmtId="15" fontId="4" fillId="0" borderId="2" xfId="0" applyNumberFormat="1" applyFont="1" applyBorder="1" applyAlignment="1">
      <alignment horizontal="center" vertical="center"/>
    </xf>
    <xf numFmtId="165" fontId="4" fillId="0" borderId="3" xfId="0" applyNumberFormat="1" applyFont="1" applyBorder="1" applyAlignment="1">
      <alignment horizontal="center" vertical="center"/>
    </xf>
    <xf numFmtId="15" fontId="4" fillId="0" borderId="0" xfId="0" applyNumberFormat="1" applyFont="1" applyAlignment="1">
      <alignment horizontal="center" vertical="center" wrapText="1"/>
    </xf>
    <xf numFmtId="165"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1"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56A7-4A87-423C-8993-F0F57AC22E90}">
  <dimension ref="A1:R87"/>
  <sheetViews>
    <sheetView tabSelected="1" zoomScale="90" zoomScaleNormal="90" workbookViewId="0">
      <pane ySplit="1" topLeftCell="A2" activePane="bottomLeft" state="frozen"/>
      <selection pane="bottomLeft" activeCell="C59" sqref="C59"/>
    </sheetView>
  </sheetViews>
  <sheetFormatPr defaultColWidth="144.5703125" defaultRowHeight="14.45"/>
  <cols>
    <col min="1" max="1" width="23.7109375" style="4" bestFit="1" customWidth="1"/>
    <col min="2" max="2" width="25.7109375" style="9" bestFit="1" customWidth="1"/>
    <col min="3" max="3" width="63.28515625" style="4" bestFit="1" customWidth="1"/>
    <col min="4" max="4" width="26.42578125" style="4" bestFit="1" customWidth="1"/>
    <col min="5" max="5" width="78.42578125" style="4" bestFit="1" customWidth="1"/>
    <col min="6" max="6" width="23.85546875" style="4" bestFit="1" customWidth="1"/>
    <col min="7" max="7" width="22.7109375" style="4" bestFit="1" customWidth="1"/>
    <col min="8" max="8" width="32.85546875" style="4" customWidth="1"/>
    <col min="9" max="9" width="20" style="4" bestFit="1" customWidth="1"/>
    <col min="10" max="10" width="17.140625" style="4" bestFit="1" customWidth="1"/>
    <col min="11" max="11" width="42.140625" style="6" bestFit="1" customWidth="1"/>
    <col min="12" max="12" width="38.7109375" style="6" bestFit="1" customWidth="1"/>
    <col min="13" max="13" width="17.5703125" style="4" bestFit="1" customWidth="1"/>
    <col min="14" max="14" width="79.140625" style="4" bestFit="1" customWidth="1"/>
    <col min="15" max="15" width="9.5703125" style="4" bestFit="1" customWidth="1"/>
    <col min="16" max="16" width="9.85546875" style="4" bestFit="1" customWidth="1"/>
    <col min="17" max="17" width="29.5703125" style="4" bestFit="1" customWidth="1"/>
    <col min="18" max="16384" width="144.5703125" style="4"/>
  </cols>
  <sheetData>
    <row r="1" spans="1:17" s="3" customFormat="1" ht="15.6">
      <c r="A1" s="1" t="s">
        <v>0</v>
      </c>
      <c r="B1" s="8" t="s">
        <v>1</v>
      </c>
      <c r="C1" s="1" t="s">
        <v>2</v>
      </c>
      <c r="D1" s="1" t="s">
        <v>3</v>
      </c>
      <c r="E1" s="1" t="s">
        <v>4</v>
      </c>
      <c r="F1" s="1" t="s">
        <v>5</v>
      </c>
      <c r="G1" s="1" t="s">
        <v>6</v>
      </c>
      <c r="H1" s="41" t="s">
        <v>7</v>
      </c>
      <c r="I1" s="1" t="s">
        <v>8</v>
      </c>
      <c r="J1" s="1" t="s">
        <v>9</v>
      </c>
      <c r="K1" s="5" t="s">
        <v>10</v>
      </c>
      <c r="L1" s="5" t="s">
        <v>11</v>
      </c>
      <c r="M1" s="1" t="s">
        <v>12</v>
      </c>
      <c r="N1" s="1" t="s">
        <v>13</v>
      </c>
      <c r="O1" s="1" t="s">
        <v>14</v>
      </c>
      <c r="P1" s="1" t="s">
        <v>15</v>
      </c>
      <c r="Q1" s="2" t="s">
        <v>16</v>
      </c>
    </row>
    <row r="2" spans="1:17">
      <c r="A2" s="10" t="s">
        <v>17</v>
      </c>
      <c r="B2" s="11"/>
      <c r="C2" s="10" t="s">
        <v>18</v>
      </c>
      <c r="D2" s="10"/>
      <c r="E2" s="12" t="s">
        <v>18</v>
      </c>
      <c r="F2" s="13">
        <v>45601</v>
      </c>
      <c r="G2" s="14">
        <v>45965</v>
      </c>
      <c r="H2" s="14" t="str">
        <f>ROUNDUP(DATEDIF(F2, G2, "m") + DATEDIF(F2, G2, "md")/31, 0)  &amp; " Months"</f>
        <v>12 Months</v>
      </c>
      <c r="I2" s="10" t="s">
        <v>19</v>
      </c>
      <c r="J2" s="10"/>
      <c r="K2" s="15" t="s">
        <v>20</v>
      </c>
      <c r="L2" s="15">
        <f t="shared" ref="L2:L9" si="0">K2*1.2</f>
        <v>27992.399999999998</v>
      </c>
      <c r="M2" s="16" t="s">
        <v>21</v>
      </c>
      <c r="N2" s="16" t="s">
        <v>22</v>
      </c>
      <c r="O2" s="10" t="s">
        <v>23</v>
      </c>
      <c r="P2" s="10" t="s">
        <v>24</v>
      </c>
      <c r="Q2" s="10" t="s">
        <v>25</v>
      </c>
    </row>
    <row r="3" spans="1:17">
      <c r="A3" s="10" t="s">
        <v>17</v>
      </c>
      <c r="B3" s="17">
        <v>41012861</v>
      </c>
      <c r="C3" s="10" t="s">
        <v>26</v>
      </c>
      <c r="D3" s="10"/>
      <c r="E3" s="12" t="s">
        <v>27</v>
      </c>
      <c r="F3" s="13">
        <v>45689</v>
      </c>
      <c r="G3" s="14">
        <v>46053</v>
      </c>
      <c r="H3" s="14" t="str">
        <f t="shared" ref="H3:H65" si="1">ROUNDUP(DATEDIF(F3, G3, "m") + DATEDIF(F3, G3, "md")/31, 0)  &amp; " Months"</f>
        <v>12 Months</v>
      </c>
      <c r="I3" s="10" t="s">
        <v>28</v>
      </c>
      <c r="J3" s="10"/>
      <c r="K3" s="15">
        <v>17486</v>
      </c>
      <c r="L3" s="15">
        <f t="shared" si="0"/>
        <v>20983.200000000001</v>
      </c>
      <c r="M3" s="16" t="s">
        <v>29</v>
      </c>
      <c r="N3" s="16" t="s">
        <v>30</v>
      </c>
      <c r="O3" s="10" t="s">
        <v>23</v>
      </c>
      <c r="P3" s="10" t="s">
        <v>24</v>
      </c>
      <c r="Q3" s="10" t="s">
        <v>31</v>
      </c>
    </row>
    <row r="4" spans="1:17" ht="29.1">
      <c r="A4" s="10" t="s">
        <v>17</v>
      </c>
      <c r="B4" s="11">
        <v>41013673</v>
      </c>
      <c r="C4" s="10" t="s">
        <v>32</v>
      </c>
      <c r="D4" s="10"/>
      <c r="E4" s="12" t="s">
        <v>33</v>
      </c>
      <c r="F4" s="13">
        <v>45253</v>
      </c>
      <c r="G4" s="14">
        <v>46075</v>
      </c>
      <c r="H4" s="14" t="str">
        <f t="shared" si="1"/>
        <v>27 Months</v>
      </c>
      <c r="I4" s="10">
        <v>46363</v>
      </c>
      <c r="J4" s="10"/>
      <c r="K4" s="15">
        <v>10909.5</v>
      </c>
      <c r="L4" s="15">
        <f t="shared" si="0"/>
        <v>13091.4</v>
      </c>
      <c r="M4" s="16" t="s">
        <v>21</v>
      </c>
      <c r="N4" s="16" t="s">
        <v>34</v>
      </c>
      <c r="O4" s="10" t="s">
        <v>23</v>
      </c>
      <c r="P4" s="10" t="s">
        <v>24</v>
      </c>
      <c r="Q4" s="10" t="s">
        <v>35</v>
      </c>
    </row>
    <row r="5" spans="1:17">
      <c r="A5" s="10" t="s">
        <v>17</v>
      </c>
      <c r="B5" s="17">
        <v>41013176</v>
      </c>
      <c r="C5" s="10" t="s">
        <v>36</v>
      </c>
      <c r="D5" s="10"/>
      <c r="E5" s="18" t="s">
        <v>36</v>
      </c>
      <c r="F5" s="13">
        <v>45873</v>
      </c>
      <c r="G5" s="14">
        <v>46107</v>
      </c>
      <c r="H5" s="14" t="str">
        <f t="shared" si="1"/>
        <v>8 Months</v>
      </c>
      <c r="I5" s="14">
        <v>46472</v>
      </c>
      <c r="J5" s="14"/>
      <c r="K5" s="15">
        <v>11726.5</v>
      </c>
      <c r="L5" s="15">
        <f t="shared" si="0"/>
        <v>14071.8</v>
      </c>
      <c r="M5" s="16" t="s">
        <v>21</v>
      </c>
      <c r="N5" s="19" t="s">
        <v>37</v>
      </c>
      <c r="O5" s="10" t="s">
        <v>23</v>
      </c>
      <c r="P5" s="10" t="s">
        <v>24</v>
      </c>
      <c r="Q5" s="10" t="s">
        <v>38</v>
      </c>
    </row>
    <row r="6" spans="1:17">
      <c r="A6" s="10" t="s">
        <v>17</v>
      </c>
      <c r="B6" s="11">
        <v>41012862</v>
      </c>
      <c r="C6" s="10" t="s">
        <v>39</v>
      </c>
      <c r="D6" s="10"/>
      <c r="E6" s="12" t="s">
        <v>40</v>
      </c>
      <c r="F6" s="13">
        <v>45661</v>
      </c>
      <c r="G6" s="14">
        <v>46112</v>
      </c>
      <c r="H6" s="14" t="str">
        <f t="shared" si="1"/>
        <v>15 Months</v>
      </c>
      <c r="I6" s="10"/>
      <c r="J6" s="10"/>
      <c r="K6" s="15" t="s">
        <v>41</v>
      </c>
      <c r="L6" s="15">
        <f t="shared" si="0"/>
        <v>122226</v>
      </c>
      <c r="M6" s="16" t="s">
        <v>21</v>
      </c>
      <c r="N6" s="16" t="s">
        <v>42</v>
      </c>
      <c r="O6" s="10" t="s">
        <v>23</v>
      </c>
      <c r="P6" s="10" t="s">
        <v>24</v>
      </c>
      <c r="Q6" s="10" t="s">
        <v>43</v>
      </c>
    </row>
    <row r="7" spans="1:17" ht="43.5">
      <c r="A7" s="12" t="s">
        <v>44</v>
      </c>
      <c r="B7" s="11"/>
      <c r="C7" s="12" t="s">
        <v>45</v>
      </c>
      <c r="D7" s="12"/>
      <c r="E7" s="12" t="s">
        <v>46</v>
      </c>
      <c r="F7" s="13">
        <v>45025</v>
      </c>
      <c r="G7" s="14">
        <v>46120</v>
      </c>
      <c r="H7" s="14" t="str">
        <f t="shared" si="1"/>
        <v>36 Months</v>
      </c>
      <c r="I7" s="14">
        <v>46485</v>
      </c>
      <c r="J7" s="14"/>
      <c r="K7" s="20">
        <v>234990</v>
      </c>
      <c r="L7" s="20">
        <f t="shared" si="0"/>
        <v>281988</v>
      </c>
      <c r="M7" s="16" t="s">
        <v>38</v>
      </c>
      <c r="N7" s="21" t="s">
        <v>47</v>
      </c>
      <c r="O7" s="10" t="s">
        <v>23</v>
      </c>
      <c r="P7" s="10" t="s">
        <v>24</v>
      </c>
      <c r="Q7" s="10" t="s">
        <v>48</v>
      </c>
    </row>
    <row r="8" spans="1:17">
      <c r="A8" s="12" t="s">
        <v>17</v>
      </c>
      <c r="B8" s="11"/>
      <c r="C8" s="10" t="s">
        <v>49</v>
      </c>
      <c r="D8" s="10"/>
      <c r="E8" s="12" t="s">
        <v>50</v>
      </c>
      <c r="F8" s="13">
        <v>45027</v>
      </c>
      <c r="G8" s="14">
        <v>46122</v>
      </c>
      <c r="H8" s="14" t="str">
        <f t="shared" si="1"/>
        <v>36 Months</v>
      </c>
      <c r="I8" s="10" t="s">
        <v>51</v>
      </c>
      <c r="J8" s="10"/>
      <c r="K8" s="20">
        <v>54750</v>
      </c>
      <c r="L8" s="20">
        <f t="shared" si="0"/>
        <v>65700</v>
      </c>
      <c r="M8" s="16" t="s">
        <v>21</v>
      </c>
      <c r="N8" s="21" t="s">
        <v>52</v>
      </c>
      <c r="O8" s="10" t="s">
        <v>23</v>
      </c>
      <c r="P8" s="10" t="s">
        <v>24</v>
      </c>
      <c r="Q8" s="10" t="s">
        <v>53</v>
      </c>
    </row>
    <row r="9" spans="1:17" ht="43.5">
      <c r="A9" s="10" t="s">
        <v>17</v>
      </c>
      <c r="B9" s="11">
        <v>41013343</v>
      </c>
      <c r="C9" s="16" t="s">
        <v>54</v>
      </c>
      <c r="D9" s="16"/>
      <c r="E9" s="21" t="s">
        <v>55</v>
      </c>
      <c r="F9" s="13">
        <v>45943</v>
      </c>
      <c r="G9" s="14">
        <v>46157</v>
      </c>
      <c r="H9" s="14" t="str">
        <f t="shared" si="1"/>
        <v>8 Months</v>
      </c>
      <c r="I9" s="14">
        <v>46218</v>
      </c>
      <c r="J9" s="14"/>
      <c r="K9" s="15">
        <v>29950</v>
      </c>
      <c r="L9" s="15">
        <f t="shared" si="0"/>
        <v>35940</v>
      </c>
      <c r="M9" s="16" t="s">
        <v>21</v>
      </c>
      <c r="N9" s="16" t="s">
        <v>56</v>
      </c>
      <c r="O9" s="10" t="s">
        <v>23</v>
      </c>
      <c r="P9" s="10" t="s">
        <v>24</v>
      </c>
      <c r="Q9" s="21" t="s">
        <v>57</v>
      </c>
    </row>
    <row r="10" spans="1:17" ht="29.1">
      <c r="A10" s="16" t="s">
        <v>17</v>
      </c>
      <c r="B10" s="11">
        <v>41013900</v>
      </c>
      <c r="C10" s="21" t="s">
        <v>58</v>
      </c>
      <c r="D10" s="21" t="s">
        <v>59</v>
      </c>
      <c r="E10" s="21" t="s">
        <v>60</v>
      </c>
      <c r="F10" s="14">
        <v>46042</v>
      </c>
      <c r="G10" s="14">
        <v>46157</v>
      </c>
      <c r="H10" s="14" t="str">
        <f t="shared" si="1"/>
        <v>4 Months</v>
      </c>
      <c r="I10" s="16" t="s">
        <v>61</v>
      </c>
      <c r="J10" s="14">
        <v>46152</v>
      </c>
      <c r="K10" s="15">
        <v>49113</v>
      </c>
      <c r="L10" s="15">
        <v>58935.6</v>
      </c>
      <c r="M10" s="16" t="s">
        <v>62</v>
      </c>
      <c r="N10" s="21" t="s">
        <v>63</v>
      </c>
      <c r="O10" s="16" t="s">
        <v>23</v>
      </c>
      <c r="P10" s="16" t="s">
        <v>24</v>
      </c>
      <c r="Q10" s="16" t="s">
        <v>64</v>
      </c>
    </row>
    <row r="11" spans="1:17">
      <c r="A11" s="16" t="s">
        <v>17</v>
      </c>
      <c r="B11" s="11">
        <v>41013879</v>
      </c>
      <c r="C11" s="21" t="s">
        <v>65</v>
      </c>
      <c r="D11" s="21" t="s">
        <v>66</v>
      </c>
      <c r="E11" s="21" t="s">
        <v>67</v>
      </c>
      <c r="F11" s="14">
        <v>46075</v>
      </c>
      <c r="G11" s="14">
        <v>46170</v>
      </c>
      <c r="H11" s="14" t="str">
        <f t="shared" si="1"/>
        <v>4 Months</v>
      </c>
      <c r="I11" s="16" t="s">
        <v>61</v>
      </c>
      <c r="J11" s="14" t="s">
        <v>68</v>
      </c>
      <c r="K11" s="15">
        <v>6000</v>
      </c>
      <c r="L11" s="15">
        <v>7200</v>
      </c>
      <c r="M11" s="16" t="s">
        <v>35</v>
      </c>
      <c r="N11" s="21" t="s">
        <v>69</v>
      </c>
      <c r="O11" s="16" t="s">
        <v>23</v>
      </c>
      <c r="P11" s="16" t="s">
        <v>24</v>
      </c>
      <c r="Q11" s="16" t="s">
        <v>64</v>
      </c>
    </row>
    <row r="12" spans="1:17">
      <c r="A12" s="16" t="s">
        <v>17</v>
      </c>
      <c r="B12" s="11">
        <v>41013836</v>
      </c>
      <c r="C12" s="19" t="s">
        <v>70</v>
      </c>
      <c r="D12" s="21" t="s">
        <v>66</v>
      </c>
      <c r="E12" s="21" t="s">
        <v>71</v>
      </c>
      <c r="F12" s="14">
        <v>46068</v>
      </c>
      <c r="G12" s="14">
        <v>46171</v>
      </c>
      <c r="H12" s="14" t="str">
        <f t="shared" si="1"/>
        <v>4 Months</v>
      </c>
      <c r="I12" s="16" t="s">
        <v>72</v>
      </c>
      <c r="J12" s="14" t="s">
        <v>68</v>
      </c>
      <c r="K12" s="15">
        <v>34880</v>
      </c>
      <c r="L12" s="15">
        <v>41856</v>
      </c>
      <c r="M12" s="16" t="s">
        <v>35</v>
      </c>
      <c r="N12" s="21" t="s">
        <v>73</v>
      </c>
      <c r="O12" s="16" t="s">
        <v>24</v>
      </c>
      <c r="P12" s="16" t="s">
        <v>24</v>
      </c>
      <c r="Q12" s="16" t="s">
        <v>64</v>
      </c>
    </row>
    <row r="13" spans="1:17">
      <c r="A13" s="16" t="s">
        <v>17</v>
      </c>
      <c r="B13" s="11"/>
      <c r="C13" s="21" t="s">
        <v>74</v>
      </c>
      <c r="D13" s="21" t="s">
        <v>75</v>
      </c>
      <c r="E13" s="21" t="s">
        <v>76</v>
      </c>
      <c r="F13" s="14">
        <v>46083</v>
      </c>
      <c r="G13" s="14">
        <v>46171</v>
      </c>
      <c r="H13" s="14" t="str">
        <f t="shared" si="1"/>
        <v>3 Months</v>
      </c>
      <c r="I13" s="16" t="s">
        <v>77</v>
      </c>
      <c r="J13" s="14" t="s">
        <v>68</v>
      </c>
      <c r="K13" s="15">
        <v>29000</v>
      </c>
      <c r="L13" s="15">
        <v>34800</v>
      </c>
      <c r="M13" s="16" t="s">
        <v>35</v>
      </c>
      <c r="N13" s="21" t="s">
        <v>78</v>
      </c>
      <c r="O13" s="16" t="s">
        <v>23</v>
      </c>
      <c r="P13" s="16" t="s">
        <v>24</v>
      </c>
      <c r="Q13" s="16" t="s">
        <v>64</v>
      </c>
    </row>
    <row r="14" spans="1:17">
      <c r="A14" s="16" t="s">
        <v>17</v>
      </c>
      <c r="B14" s="11">
        <v>21017414</v>
      </c>
      <c r="C14" s="21" t="s">
        <v>79</v>
      </c>
      <c r="D14" s="21" t="s">
        <v>80</v>
      </c>
      <c r="E14" s="21" t="s">
        <v>81</v>
      </c>
      <c r="F14" s="14">
        <v>46093</v>
      </c>
      <c r="G14" s="14">
        <v>46203</v>
      </c>
      <c r="H14" s="14" t="str">
        <f t="shared" si="1"/>
        <v>4 Months</v>
      </c>
      <c r="I14" s="16">
        <v>0</v>
      </c>
      <c r="J14" s="14">
        <v>46204</v>
      </c>
      <c r="K14" s="15">
        <v>13549.29</v>
      </c>
      <c r="L14" s="15">
        <v>16259.148000000001</v>
      </c>
      <c r="M14" s="16" t="s">
        <v>62</v>
      </c>
      <c r="N14" s="21" t="s">
        <v>82</v>
      </c>
      <c r="O14" s="16" t="s">
        <v>24</v>
      </c>
      <c r="P14" s="16" t="s">
        <v>24</v>
      </c>
      <c r="Q14" s="16" t="s">
        <v>64</v>
      </c>
    </row>
    <row r="15" spans="1:17">
      <c r="A15" s="16" t="s">
        <v>17</v>
      </c>
      <c r="B15" s="11">
        <v>41013782</v>
      </c>
      <c r="C15" s="21" t="s">
        <v>83</v>
      </c>
      <c r="D15" s="21" t="s">
        <v>84</v>
      </c>
      <c r="E15" s="21" t="s">
        <v>85</v>
      </c>
      <c r="F15" s="14">
        <v>46175</v>
      </c>
      <c r="G15" s="14">
        <v>46205</v>
      </c>
      <c r="H15" s="14" t="str">
        <f t="shared" si="1"/>
        <v>1 Months</v>
      </c>
      <c r="I15" s="16" t="s">
        <v>68</v>
      </c>
      <c r="J15" s="14" t="s">
        <v>68</v>
      </c>
      <c r="K15" s="15">
        <v>13900</v>
      </c>
      <c r="L15" s="15">
        <v>16680</v>
      </c>
      <c r="M15" s="16" t="s">
        <v>62</v>
      </c>
      <c r="N15" s="21" t="s">
        <v>86</v>
      </c>
      <c r="O15" s="16" t="s">
        <v>23</v>
      </c>
      <c r="P15" s="16" t="s">
        <v>24</v>
      </c>
      <c r="Q15" s="16" t="s">
        <v>87</v>
      </c>
    </row>
    <row r="16" spans="1:17">
      <c r="A16" s="16" t="s">
        <v>17</v>
      </c>
      <c r="B16" s="11">
        <v>41013928</v>
      </c>
      <c r="C16" s="21" t="s">
        <v>88</v>
      </c>
      <c r="D16" s="21" t="s">
        <v>89</v>
      </c>
      <c r="E16" s="21" t="s">
        <v>90</v>
      </c>
      <c r="F16" s="14">
        <v>46117</v>
      </c>
      <c r="G16" s="14">
        <v>46209</v>
      </c>
      <c r="H16" s="14" t="str">
        <f t="shared" si="1"/>
        <v>4 Months</v>
      </c>
      <c r="I16" s="16">
        <v>0</v>
      </c>
      <c r="J16" s="14">
        <v>46211</v>
      </c>
      <c r="K16" s="15">
        <v>21330.5</v>
      </c>
      <c r="L16" s="15">
        <v>25596.6</v>
      </c>
      <c r="M16" s="16" t="s">
        <v>35</v>
      </c>
      <c r="N16" s="21" t="s">
        <v>91</v>
      </c>
      <c r="O16" s="16" t="s">
        <v>23</v>
      </c>
      <c r="P16" s="16" t="s">
        <v>24</v>
      </c>
      <c r="Q16" s="16" t="s">
        <v>92</v>
      </c>
    </row>
    <row r="17" spans="1:17">
      <c r="A17" s="10" t="s">
        <v>17</v>
      </c>
      <c r="B17" s="11">
        <v>41013267</v>
      </c>
      <c r="C17" s="10" t="s">
        <v>93</v>
      </c>
      <c r="D17" s="10"/>
      <c r="E17" s="12" t="s">
        <v>94</v>
      </c>
      <c r="F17" s="13">
        <v>45855</v>
      </c>
      <c r="G17" s="14">
        <v>46219</v>
      </c>
      <c r="H17" s="14" t="str">
        <f t="shared" si="1"/>
        <v>12 Months</v>
      </c>
      <c r="I17" s="10"/>
      <c r="J17" s="10"/>
      <c r="K17" s="15">
        <v>10449.4</v>
      </c>
      <c r="L17" s="15"/>
      <c r="M17" s="16" t="s">
        <v>21</v>
      </c>
      <c r="N17" s="16" t="s">
        <v>95</v>
      </c>
      <c r="O17" s="10" t="s">
        <v>23</v>
      </c>
      <c r="P17" s="10" t="s">
        <v>24</v>
      </c>
      <c r="Q17" s="10" t="s">
        <v>62</v>
      </c>
    </row>
    <row r="18" spans="1:17" ht="29.1">
      <c r="A18" s="16" t="s">
        <v>17</v>
      </c>
      <c r="B18" s="11">
        <v>41013756</v>
      </c>
      <c r="C18" s="21" t="s">
        <v>96</v>
      </c>
      <c r="D18" s="21" t="s">
        <v>97</v>
      </c>
      <c r="E18" s="21" t="s">
        <v>98</v>
      </c>
      <c r="F18" s="14">
        <v>46055</v>
      </c>
      <c r="G18" s="14">
        <v>46234</v>
      </c>
      <c r="H18" s="14" t="str">
        <f t="shared" si="1"/>
        <v>6 Months</v>
      </c>
      <c r="I18" s="16" t="s">
        <v>99</v>
      </c>
      <c r="J18" s="14" t="s">
        <v>99</v>
      </c>
      <c r="K18" s="15">
        <v>24280</v>
      </c>
      <c r="L18" s="15">
        <v>29136</v>
      </c>
      <c r="M18" s="16" t="s">
        <v>62</v>
      </c>
      <c r="N18" s="23" t="s">
        <v>100</v>
      </c>
      <c r="O18" s="16" t="s">
        <v>24</v>
      </c>
      <c r="P18" s="16" t="s">
        <v>24</v>
      </c>
      <c r="Q18" s="16" t="s">
        <v>21</v>
      </c>
    </row>
    <row r="19" spans="1:17" ht="29.1">
      <c r="A19" s="16" t="s">
        <v>17</v>
      </c>
      <c r="B19" s="22">
        <v>41014159</v>
      </c>
      <c r="C19" s="21" t="s">
        <v>101</v>
      </c>
      <c r="D19" s="21" t="s">
        <v>102</v>
      </c>
      <c r="E19" s="21" t="s">
        <v>103</v>
      </c>
      <c r="F19" s="14">
        <v>46170</v>
      </c>
      <c r="G19" s="14">
        <v>46254</v>
      </c>
      <c r="H19" s="14" t="str">
        <f t="shared" si="1"/>
        <v>3 Months</v>
      </c>
      <c r="I19" s="16">
        <v>0</v>
      </c>
      <c r="J19" s="14" t="s">
        <v>68</v>
      </c>
      <c r="K19" s="15">
        <v>16925</v>
      </c>
      <c r="L19" s="15">
        <v>20310</v>
      </c>
      <c r="M19" s="16" t="s">
        <v>38</v>
      </c>
      <c r="N19" s="21" t="s">
        <v>104</v>
      </c>
      <c r="O19" s="16" t="s">
        <v>24</v>
      </c>
      <c r="P19" s="16" t="s">
        <v>24</v>
      </c>
      <c r="Q19" s="16" t="s">
        <v>21</v>
      </c>
    </row>
    <row r="20" spans="1:17" ht="29.1">
      <c r="A20" s="16" t="s">
        <v>17</v>
      </c>
      <c r="B20" s="11">
        <v>42013316</v>
      </c>
      <c r="C20" s="21" t="s">
        <v>105</v>
      </c>
      <c r="D20" s="21" t="s">
        <v>106</v>
      </c>
      <c r="E20" s="21" t="s">
        <v>107</v>
      </c>
      <c r="F20" s="14">
        <v>46054</v>
      </c>
      <c r="G20" s="14">
        <v>46265</v>
      </c>
      <c r="H20" s="14" t="str">
        <f t="shared" si="1"/>
        <v>7 Months</v>
      </c>
      <c r="I20" s="16" t="s">
        <v>108</v>
      </c>
      <c r="J20" s="14">
        <v>46265</v>
      </c>
      <c r="K20" s="15">
        <v>7500</v>
      </c>
      <c r="L20" s="15">
        <v>9000</v>
      </c>
      <c r="M20" s="16" t="s">
        <v>35</v>
      </c>
      <c r="N20" s="21" t="s">
        <v>109</v>
      </c>
      <c r="O20" s="16" t="s">
        <v>24</v>
      </c>
      <c r="P20" s="16" t="s">
        <v>24</v>
      </c>
      <c r="Q20" s="16" t="s">
        <v>21</v>
      </c>
    </row>
    <row r="21" spans="1:17">
      <c r="A21" s="10" t="s">
        <v>110</v>
      </c>
      <c r="B21" s="11" t="s">
        <v>111</v>
      </c>
      <c r="C21" s="10" t="s">
        <v>112</v>
      </c>
      <c r="D21" s="10"/>
      <c r="E21" s="12" t="s">
        <v>113</v>
      </c>
      <c r="F21" s="13">
        <v>45168</v>
      </c>
      <c r="G21" s="14">
        <v>46265</v>
      </c>
      <c r="H21" s="14" t="str">
        <f t="shared" si="1"/>
        <v>37 Months</v>
      </c>
      <c r="I21" s="14" t="s">
        <v>28</v>
      </c>
      <c r="J21" s="14"/>
      <c r="K21" s="20">
        <v>150000</v>
      </c>
      <c r="L21" s="20">
        <f>K21*1.2</f>
        <v>180000</v>
      </c>
      <c r="M21" s="16" t="s">
        <v>21</v>
      </c>
      <c r="N21" s="21" t="s">
        <v>114</v>
      </c>
      <c r="O21" s="10" t="s">
        <v>24</v>
      </c>
      <c r="P21" s="10" t="s">
        <v>24</v>
      </c>
      <c r="Q21" s="10" t="s">
        <v>62</v>
      </c>
    </row>
    <row r="22" spans="1:17">
      <c r="A22" s="10" t="s">
        <v>115</v>
      </c>
      <c r="B22" s="11" t="s">
        <v>116</v>
      </c>
      <c r="C22" s="10" t="s">
        <v>117</v>
      </c>
      <c r="D22" s="10"/>
      <c r="E22" s="12" t="s">
        <v>118</v>
      </c>
      <c r="F22" s="13">
        <v>45566</v>
      </c>
      <c r="G22" s="14">
        <v>46295</v>
      </c>
      <c r="H22" s="14" t="str">
        <f t="shared" si="1"/>
        <v>24 Months</v>
      </c>
      <c r="I22" s="10">
        <v>47026</v>
      </c>
      <c r="J22" s="10"/>
      <c r="K22" s="20" t="s">
        <v>119</v>
      </c>
      <c r="L22" s="15"/>
      <c r="M22" s="16" t="s">
        <v>21</v>
      </c>
      <c r="N22" s="16" t="s">
        <v>120</v>
      </c>
      <c r="O22" s="10" t="s">
        <v>24</v>
      </c>
      <c r="P22" s="10" t="s">
        <v>24</v>
      </c>
      <c r="Q22" s="10" t="s">
        <v>35</v>
      </c>
    </row>
    <row r="23" spans="1:17" ht="29.1">
      <c r="A23" s="16" t="s">
        <v>17</v>
      </c>
      <c r="B23" s="11">
        <v>41013998</v>
      </c>
      <c r="C23" s="21" t="s">
        <v>121</v>
      </c>
      <c r="D23" s="21" t="s">
        <v>122</v>
      </c>
      <c r="E23" s="21" t="s">
        <v>123</v>
      </c>
      <c r="F23" s="14">
        <v>46113</v>
      </c>
      <c r="G23" s="14">
        <v>46295</v>
      </c>
      <c r="H23" s="14" t="str">
        <f t="shared" si="1"/>
        <v>6 Months</v>
      </c>
      <c r="I23" s="16" t="s">
        <v>68</v>
      </c>
      <c r="J23" s="14" t="s">
        <v>108</v>
      </c>
      <c r="K23" s="15">
        <v>26650</v>
      </c>
      <c r="L23" s="15">
        <v>31980</v>
      </c>
      <c r="M23" s="16" t="s">
        <v>124</v>
      </c>
      <c r="N23" s="21" t="s">
        <v>125</v>
      </c>
      <c r="O23" s="16" t="s">
        <v>23</v>
      </c>
      <c r="P23" s="16" t="s">
        <v>24</v>
      </c>
      <c r="Q23" s="16" t="s">
        <v>64</v>
      </c>
    </row>
    <row r="24" spans="1:17" ht="29.1">
      <c r="A24" s="12" t="s">
        <v>126</v>
      </c>
      <c r="B24" s="11" t="s">
        <v>68</v>
      </c>
      <c r="C24" s="10" t="s">
        <v>127</v>
      </c>
      <c r="D24" s="10"/>
      <c r="E24" s="12" t="s">
        <v>128</v>
      </c>
      <c r="F24" s="13">
        <v>45574</v>
      </c>
      <c r="G24" s="14">
        <v>46295</v>
      </c>
      <c r="H24" s="14" t="str">
        <f t="shared" si="1"/>
        <v>24 Months</v>
      </c>
      <c r="I24" s="14" t="s">
        <v>28</v>
      </c>
      <c r="J24" s="14"/>
      <c r="K24" s="20" t="s">
        <v>129</v>
      </c>
      <c r="L24" s="15"/>
      <c r="M24" s="16" t="s">
        <v>21</v>
      </c>
      <c r="N24" s="16" t="s">
        <v>130</v>
      </c>
      <c r="O24" s="10" t="s">
        <v>23</v>
      </c>
      <c r="P24" s="10" t="s">
        <v>24</v>
      </c>
      <c r="Q24" s="10" t="s">
        <v>131</v>
      </c>
    </row>
    <row r="25" spans="1:17">
      <c r="A25" s="10" t="s">
        <v>17</v>
      </c>
      <c r="B25" s="11">
        <v>31017318</v>
      </c>
      <c r="C25" s="24" t="s">
        <v>132</v>
      </c>
      <c r="D25" s="24"/>
      <c r="E25" s="12" t="s">
        <v>133</v>
      </c>
      <c r="F25" s="13">
        <v>45903</v>
      </c>
      <c r="G25" s="14">
        <v>46297</v>
      </c>
      <c r="H25" s="14" t="str">
        <f t="shared" si="1"/>
        <v>13 Months</v>
      </c>
      <c r="I25" s="10" t="s">
        <v>24</v>
      </c>
      <c r="J25" s="10"/>
      <c r="K25" s="15">
        <v>70200</v>
      </c>
      <c r="L25" s="15">
        <f>K25*1.2</f>
        <v>84240</v>
      </c>
      <c r="M25" s="16" t="s">
        <v>21</v>
      </c>
      <c r="N25" s="16" t="s">
        <v>134</v>
      </c>
      <c r="O25" s="10" t="s">
        <v>23</v>
      </c>
      <c r="P25" s="10"/>
      <c r="Q25" s="10" t="s">
        <v>124</v>
      </c>
    </row>
    <row r="26" spans="1:17">
      <c r="A26" s="10" t="s">
        <v>17</v>
      </c>
      <c r="B26" s="11"/>
      <c r="C26" s="10" t="s">
        <v>135</v>
      </c>
      <c r="D26" s="10"/>
      <c r="E26" s="12" t="s">
        <v>136</v>
      </c>
      <c r="F26" s="13">
        <v>45218</v>
      </c>
      <c r="G26" s="14">
        <v>46313</v>
      </c>
      <c r="H26" s="14" t="str">
        <f t="shared" si="1"/>
        <v>36 Months</v>
      </c>
      <c r="I26" s="10" t="s">
        <v>28</v>
      </c>
      <c r="J26" s="10"/>
      <c r="K26" s="20">
        <v>13820</v>
      </c>
      <c r="L26" s="20">
        <f>K26*1.2</f>
        <v>16584</v>
      </c>
      <c r="M26" s="16" t="s">
        <v>21</v>
      </c>
      <c r="N26" s="21" t="s">
        <v>137</v>
      </c>
      <c r="O26" s="10" t="s">
        <v>23</v>
      </c>
      <c r="P26" s="10" t="s">
        <v>24</v>
      </c>
      <c r="Q26" s="10" t="s">
        <v>62</v>
      </c>
    </row>
    <row r="27" spans="1:17" ht="29.1">
      <c r="A27" s="16" t="s">
        <v>17</v>
      </c>
      <c r="B27" s="11">
        <v>41014156</v>
      </c>
      <c r="C27" s="21" t="s">
        <v>138</v>
      </c>
      <c r="D27" s="21" t="s">
        <v>139</v>
      </c>
      <c r="E27" s="21" t="s">
        <v>140</v>
      </c>
      <c r="F27" s="14">
        <v>46113</v>
      </c>
      <c r="G27" s="14">
        <v>46346</v>
      </c>
      <c r="H27" s="14" t="str">
        <f t="shared" si="1"/>
        <v>8 Months</v>
      </c>
      <c r="I27" s="16">
        <v>0</v>
      </c>
      <c r="J27" s="14" t="s">
        <v>68</v>
      </c>
      <c r="K27" s="15">
        <v>155563</v>
      </c>
      <c r="L27" s="15">
        <v>186675.6</v>
      </c>
      <c r="M27" s="16" t="s">
        <v>62</v>
      </c>
      <c r="N27" s="21" t="s">
        <v>141</v>
      </c>
      <c r="O27" s="16" t="s">
        <v>24</v>
      </c>
      <c r="P27" s="16" t="s">
        <v>24</v>
      </c>
      <c r="Q27" s="16" t="s">
        <v>21</v>
      </c>
    </row>
    <row r="28" spans="1:17">
      <c r="A28" s="10" t="s">
        <v>17</v>
      </c>
      <c r="B28" s="11"/>
      <c r="C28" s="10" t="s">
        <v>142</v>
      </c>
      <c r="D28" s="10"/>
      <c r="E28" s="12" t="s">
        <v>143</v>
      </c>
      <c r="F28" s="13">
        <v>45296</v>
      </c>
      <c r="G28" s="14">
        <v>46391</v>
      </c>
      <c r="H28" s="14" t="str">
        <f t="shared" si="1"/>
        <v>36 Months</v>
      </c>
      <c r="I28" s="10" t="s">
        <v>144</v>
      </c>
      <c r="J28" s="10"/>
      <c r="K28" s="20">
        <v>56625</v>
      </c>
      <c r="L28" s="20">
        <f>K28*1.2</f>
        <v>67950</v>
      </c>
      <c r="M28" s="16" t="s">
        <v>21</v>
      </c>
      <c r="N28" s="21" t="s">
        <v>145</v>
      </c>
      <c r="O28" s="10" t="s">
        <v>23</v>
      </c>
      <c r="P28" s="10" t="s">
        <v>24</v>
      </c>
      <c r="Q28" s="10" t="s">
        <v>62</v>
      </c>
    </row>
    <row r="29" spans="1:17" ht="29.1">
      <c r="A29" s="10" t="s">
        <v>17</v>
      </c>
      <c r="B29" s="11">
        <v>41013268</v>
      </c>
      <c r="C29" s="21" t="s">
        <v>146</v>
      </c>
      <c r="D29" s="21"/>
      <c r="E29" s="21" t="s">
        <v>147</v>
      </c>
      <c r="F29" s="13">
        <v>45817</v>
      </c>
      <c r="G29" s="14">
        <v>46447</v>
      </c>
      <c r="H29" s="14" t="str">
        <f t="shared" si="1"/>
        <v>21 Months</v>
      </c>
      <c r="I29" s="16">
        <v>0</v>
      </c>
      <c r="J29" s="16"/>
      <c r="K29" s="15">
        <v>336000</v>
      </c>
      <c r="L29" s="15">
        <f>K29*1.2</f>
        <v>403200</v>
      </c>
      <c r="M29" s="16" t="s">
        <v>21</v>
      </c>
      <c r="N29" s="16" t="s">
        <v>148</v>
      </c>
      <c r="O29" s="10" t="s">
        <v>23</v>
      </c>
      <c r="P29" s="10" t="s">
        <v>24</v>
      </c>
      <c r="Q29" s="10" t="s">
        <v>62</v>
      </c>
    </row>
    <row r="30" spans="1:17" ht="29.1">
      <c r="A30" s="16" t="s">
        <v>17</v>
      </c>
      <c r="B30" s="11">
        <v>41013919</v>
      </c>
      <c r="C30" s="21" t="s">
        <v>149</v>
      </c>
      <c r="D30" s="21" t="s">
        <v>139</v>
      </c>
      <c r="E30" s="21" t="s">
        <v>150</v>
      </c>
      <c r="F30" s="14">
        <v>46097</v>
      </c>
      <c r="G30" s="14">
        <v>46460</v>
      </c>
      <c r="H30" s="14" t="str">
        <f t="shared" si="1"/>
        <v>12 Months</v>
      </c>
      <c r="I30" s="16">
        <v>0</v>
      </c>
      <c r="J30" s="25" t="s">
        <v>151</v>
      </c>
      <c r="K30" s="15">
        <v>94250</v>
      </c>
      <c r="L30" s="15">
        <v>113100</v>
      </c>
      <c r="M30" s="16" t="s">
        <v>124</v>
      </c>
      <c r="N30" s="21" t="s">
        <v>152</v>
      </c>
      <c r="O30" s="16" t="s">
        <v>24</v>
      </c>
      <c r="P30" s="16" t="s">
        <v>24</v>
      </c>
      <c r="Q30" s="16" t="s">
        <v>64</v>
      </c>
    </row>
    <row r="31" spans="1:17">
      <c r="A31" s="16" t="s">
        <v>17</v>
      </c>
      <c r="B31" s="11">
        <v>41013882</v>
      </c>
      <c r="C31" s="21" t="s">
        <v>153</v>
      </c>
      <c r="D31" s="21" t="s">
        <v>80</v>
      </c>
      <c r="E31" s="21" t="s">
        <v>154</v>
      </c>
      <c r="F31" s="14">
        <v>46099</v>
      </c>
      <c r="G31" s="14">
        <v>46463</v>
      </c>
      <c r="H31" s="14" t="str">
        <f t="shared" si="1"/>
        <v>12 Months</v>
      </c>
      <c r="I31" s="16" t="s">
        <v>155</v>
      </c>
      <c r="J31" s="14">
        <v>46419</v>
      </c>
      <c r="K31" s="15">
        <v>154440</v>
      </c>
      <c r="L31" s="15">
        <v>185328</v>
      </c>
      <c r="M31" s="16" t="s">
        <v>124</v>
      </c>
      <c r="N31" s="21" t="s">
        <v>156</v>
      </c>
      <c r="O31" s="16" t="s">
        <v>24</v>
      </c>
      <c r="P31" s="16" t="s">
        <v>24</v>
      </c>
      <c r="Q31" s="16" t="s">
        <v>64</v>
      </c>
    </row>
    <row r="32" spans="1:17" ht="43.5">
      <c r="A32" s="16" t="s">
        <v>17</v>
      </c>
      <c r="B32" s="22" t="s">
        <v>157</v>
      </c>
      <c r="C32" s="21" t="s">
        <v>158</v>
      </c>
      <c r="D32" s="21" t="s">
        <v>102</v>
      </c>
      <c r="E32" s="21" t="s">
        <v>159</v>
      </c>
      <c r="F32" s="14">
        <v>46006</v>
      </c>
      <c r="G32" s="14">
        <v>46473</v>
      </c>
      <c r="H32" s="14" t="str">
        <f t="shared" si="1"/>
        <v>16 Months</v>
      </c>
      <c r="I32" s="16">
        <v>0</v>
      </c>
      <c r="J32" s="14" t="s">
        <v>99</v>
      </c>
      <c r="K32" s="15">
        <v>20563</v>
      </c>
      <c r="L32" s="15">
        <v>24675.599999999999</v>
      </c>
      <c r="M32" s="16" t="s">
        <v>62</v>
      </c>
      <c r="N32" s="21" t="s">
        <v>160</v>
      </c>
      <c r="O32" s="16" t="s">
        <v>24</v>
      </c>
      <c r="P32" s="16" t="s">
        <v>161</v>
      </c>
      <c r="Q32" s="16" t="s">
        <v>21</v>
      </c>
    </row>
    <row r="33" spans="1:17" ht="29.1">
      <c r="A33" s="16" t="s">
        <v>17</v>
      </c>
      <c r="B33" s="11">
        <v>41013933</v>
      </c>
      <c r="C33" s="21" t="s">
        <v>162</v>
      </c>
      <c r="D33" s="26" t="s">
        <v>66</v>
      </c>
      <c r="E33" s="21" t="s">
        <v>162</v>
      </c>
      <c r="F33" s="14">
        <v>46113</v>
      </c>
      <c r="G33" s="14">
        <v>46476</v>
      </c>
      <c r="H33" s="14" t="str">
        <f t="shared" si="1"/>
        <v>12 Months</v>
      </c>
      <c r="I33" s="16">
        <v>0</v>
      </c>
      <c r="J33" s="14" t="s">
        <v>68</v>
      </c>
      <c r="K33" s="15">
        <v>12948</v>
      </c>
      <c r="L33" s="15">
        <v>15537.599999999999</v>
      </c>
      <c r="M33" s="16" t="s">
        <v>124</v>
      </c>
      <c r="N33" s="21" t="s">
        <v>163</v>
      </c>
      <c r="O33" s="16" t="s">
        <v>24</v>
      </c>
      <c r="P33" s="16" t="s">
        <v>24</v>
      </c>
      <c r="Q33" s="16" t="s">
        <v>64</v>
      </c>
    </row>
    <row r="34" spans="1:17">
      <c r="A34" s="10" t="s">
        <v>17</v>
      </c>
      <c r="B34" s="11">
        <v>41012138</v>
      </c>
      <c r="C34" s="27" t="s">
        <v>164</v>
      </c>
      <c r="D34" s="10" t="s">
        <v>165</v>
      </c>
      <c r="E34" s="12" t="s">
        <v>166</v>
      </c>
      <c r="F34" s="13">
        <v>41000</v>
      </c>
      <c r="G34" s="14">
        <v>46477</v>
      </c>
      <c r="H34" s="14" t="str">
        <f t="shared" si="1"/>
        <v>180 Months</v>
      </c>
      <c r="I34" s="10"/>
      <c r="J34" s="10"/>
      <c r="K34" s="15">
        <v>137597820</v>
      </c>
      <c r="L34" s="15">
        <f>K34*1.2</f>
        <v>165117384</v>
      </c>
      <c r="M34" s="16" t="s">
        <v>21</v>
      </c>
      <c r="N34" s="16" t="s">
        <v>167</v>
      </c>
      <c r="O34" s="10" t="s">
        <v>24</v>
      </c>
      <c r="P34" s="10" t="s">
        <v>24</v>
      </c>
      <c r="Q34" s="10" t="s">
        <v>168</v>
      </c>
    </row>
    <row r="35" spans="1:17">
      <c r="A35" s="16" t="s">
        <v>169</v>
      </c>
      <c r="B35" s="11"/>
      <c r="C35" s="21" t="s">
        <v>170</v>
      </c>
      <c r="D35" s="21" t="s">
        <v>171</v>
      </c>
      <c r="E35" s="21" t="s">
        <v>172</v>
      </c>
      <c r="F35" s="14">
        <v>46113</v>
      </c>
      <c r="G35" s="14">
        <v>46477</v>
      </c>
      <c r="H35" s="14" t="str">
        <f t="shared" si="1"/>
        <v>12 Months</v>
      </c>
      <c r="I35" s="16" t="s">
        <v>173</v>
      </c>
      <c r="J35" s="14">
        <v>46477</v>
      </c>
      <c r="K35" s="15">
        <v>202162</v>
      </c>
      <c r="L35" s="15">
        <v>242594.4</v>
      </c>
      <c r="M35" s="16" t="s">
        <v>62</v>
      </c>
      <c r="N35" s="21" t="s">
        <v>174</v>
      </c>
      <c r="O35" s="16" t="s">
        <v>23</v>
      </c>
      <c r="P35" s="16" t="s">
        <v>24</v>
      </c>
      <c r="Q35" s="16" t="s">
        <v>21</v>
      </c>
    </row>
    <row r="36" spans="1:17">
      <c r="A36" s="12" t="s">
        <v>175</v>
      </c>
      <c r="B36" s="11" t="s">
        <v>68</v>
      </c>
      <c r="C36" s="10" t="s">
        <v>176</v>
      </c>
      <c r="D36" s="10"/>
      <c r="E36" s="12" t="s">
        <v>177</v>
      </c>
      <c r="F36" s="13">
        <v>45383</v>
      </c>
      <c r="G36" s="14">
        <v>46477</v>
      </c>
      <c r="H36" s="14" t="str">
        <f t="shared" si="1"/>
        <v>36 Months</v>
      </c>
      <c r="I36" s="14" t="s">
        <v>28</v>
      </c>
      <c r="J36" s="14"/>
      <c r="K36" s="20" t="s">
        <v>178</v>
      </c>
      <c r="L36" s="15"/>
      <c r="M36" s="16" t="s">
        <v>21</v>
      </c>
      <c r="N36" s="16" t="s">
        <v>179</v>
      </c>
      <c r="O36" s="10" t="s">
        <v>24</v>
      </c>
      <c r="P36" s="10" t="s">
        <v>24</v>
      </c>
      <c r="Q36" s="10" t="s">
        <v>180</v>
      </c>
    </row>
    <row r="37" spans="1:17">
      <c r="A37" s="12" t="s">
        <v>175</v>
      </c>
      <c r="B37" s="11" t="s">
        <v>68</v>
      </c>
      <c r="C37" s="10" t="s">
        <v>181</v>
      </c>
      <c r="D37" s="10"/>
      <c r="E37" s="12" t="s">
        <v>182</v>
      </c>
      <c r="F37" s="13">
        <v>45383</v>
      </c>
      <c r="G37" s="14">
        <v>46477</v>
      </c>
      <c r="H37" s="14" t="str">
        <f t="shared" si="1"/>
        <v>36 Months</v>
      </c>
      <c r="I37" s="14" t="s">
        <v>28</v>
      </c>
      <c r="J37" s="14"/>
      <c r="K37" s="20" t="s">
        <v>178</v>
      </c>
      <c r="L37" s="15"/>
      <c r="M37" s="16" t="s">
        <v>21</v>
      </c>
      <c r="N37" s="16" t="s">
        <v>183</v>
      </c>
      <c r="O37" s="10" t="s">
        <v>24</v>
      </c>
      <c r="P37" s="10" t="s">
        <v>24</v>
      </c>
      <c r="Q37" s="10" t="s">
        <v>180</v>
      </c>
    </row>
    <row r="38" spans="1:17">
      <c r="A38" s="10" t="s">
        <v>17</v>
      </c>
      <c r="B38" s="11">
        <v>41013338</v>
      </c>
      <c r="C38" s="10" t="s">
        <v>184</v>
      </c>
      <c r="D38" s="10"/>
      <c r="E38" s="12" t="s">
        <v>185</v>
      </c>
      <c r="F38" s="13">
        <v>45383</v>
      </c>
      <c r="G38" s="14">
        <v>46507</v>
      </c>
      <c r="H38" s="14" t="str">
        <f t="shared" si="1"/>
        <v>37 Months</v>
      </c>
      <c r="I38" s="10" t="s">
        <v>28</v>
      </c>
      <c r="J38" s="10"/>
      <c r="K38" s="15">
        <v>67397.59</v>
      </c>
      <c r="L38" s="15">
        <f>K38*1.2</f>
        <v>80877.107999999993</v>
      </c>
      <c r="M38" s="16" t="s">
        <v>21</v>
      </c>
      <c r="N38" s="16" t="s">
        <v>186</v>
      </c>
      <c r="O38" s="10" t="s">
        <v>23</v>
      </c>
      <c r="P38" s="10" t="s">
        <v>24</v>
      </c>
      <c r="Q38" s="10" t="s">
        <v>38</v>
      </c>
    </row>
    <row r="39" spans="1:17" ht="29.1">
      <c r="A39" s="10" t="s">
        <v>17</v>
      </c>
      <c r="B39" s="11"/>
      <c r="C39" s="12" t="s">
        <v>187</v>
      </c>
      <c r="D39" s="12" t="s">
        <v>188</v>
      </c>
      <c r="E39" s="12" t="s">
        <v>189</v>
      </c>
      <c r="F39" s="13" t="s">
        <v>190</v>
      </c>
      <c r="G39" s="28">
        <v>46618</v>
      </c>
      <c r="H39" s="14" t="str">
        <f t="shared" si="1"/>
        <v>36 Months</v>
      </c>
      <c r="I39" s="10" t="s">
        <v>28</v>
      </c>
      <c r="J39" s="10"/>
      <c r="K39" s="15" t="s">
        <v>191</v>
      </c>
      <c r="L39" s="15">
        <f>K39*1.2</f>
        <v>204000</v>
      </c>
      <c r="M39" s="16" t="s">
        <v>192</v>
      </c>
      <c r="N39" s="16" t="s">
        <v>193</v>
      </c>
      <c r="O39" s="10" t="s">
        <v>23</v>
      </c>
      <c r="P39" s="10" t="s">
        <v>24</v>
      </c>
      <c r="Q39" s="10" t="s">
        <v>194</v>
      </c>
    </row>
    <row r="40" spans="1:17">
      <c r="A40" s="10" t="s">
        <v>17</v>
      </c>
      <c r="B40" s="11"/>
      <c r="C40" s="10" t="s">
        <v>195</v>
      </c>
      <c r="D40" s="10"/>
      <c r="E40" s="12" t="s">
        <v>196</v>
      </c>
      <c r="F40" s="13">
        <v>45937</v>
      </c>
      <c r="G40" s="14">
        <v>46694</v>
      </c>
      <c r="H40" s="14" t="str">
        <f t="shared" si="1"/>
        <v>25 Months</v>
      </c>
      <c r="I40" s="10" t="s">
        <v>24</v>
      </c>
      <c r="J40" s="10"/>
      <c r="K40" s="15">
        <v>500000</v>
      </c>
      <c r="L40" s="15">
        <f>K40*1.2</f>
        <v>600000</v>
      </c>
      <c r="M40" s="16" t="s">
        <v>21</v>
      </c>
      <c r="N40" s="16" t="s">
        <v>197</v>
      </c>
      <c r="O40" s="10" t="s">
        <v>24</v>
      </c>
      <c r="P40" s="10" t="s">
        <v>24</v>
      </c>
      <c r="Q40" s="10" t="s">
        <v>198</v>
      </c>
    </row>
    <row r="41" spans="1:17" ht="29.1">
      <c r="A41" s="10" t="s">
        <v>17</v>
      </c>
      <c r="B41" s="11">
        <v>41013449</v>
      </c>
      <c r="C41" s="16" t="s">
        <v>199</v>
      </c>
      <c r="D41" s="16"/>
      <c r="E41" s="26" t="s">
        <v>200</v>
      </c>
      <c r="F41" s="13">
        <v>45929</v>
      </c>
      <c r="G41" s="14">
        <v>46752</v>
      </c>
      <c r="H41" s="14" t="str">
        <f t="shared" si="1"/>
        <v>28 Months</v>
      </c>
      <c r="I41" s="10" t="s">
        <v>24</v>
      </c>
      <c r="J41" s="10"/>
      <c r="K41" s="15">
        <v>33250</v>
      </c>
      <c r="L41" s="15">
        <f>K41*1.2</f>
        <v>39900</v>
      </c>
      <c r="M41" s="16" t="s">
        <v>21</v>
      </c>
      <c r="N41" s="16" t="s">
        <v>201</v>
      </c>
      <c r="O41" s="10" t="s">
        <v>23</v>
      </c>
      <c r="P41" s="10" t="s">
        <v>24</v>
      </c>
      <c r="Q41" s="10" t="s">
        <v>124</v>
      </c>
    </row>
    <row r="42" spans="1:17" ht="29.1">
      <c r="A42" s="10" t="s">
        <v>17</v>
      </c>
      <c r="B42" s="11">
        <v>41013641</v>
      </c>
      <c r="C42" s="10" t="s">
        <v>202</v>
      </c>
      <c r="D42" s="10"/>
      <c r="E42" s="12" t="s">
        <v>203</v>
      </c>
      <c r="F42" s="13">
        <v>45985</v>
      </c>
      <c r="G42" s="14">
        <v>46752</v>
      </c>
      <c r="H42" s="14" t="str">
        <f t="shared" si="1"/>
        <v>26 Months</v>
      </c>
      <c r="I42" s="10" t="s">
        <v>24</v>
      </c>
      <c r="J42" s="10"/>
      <c r="K42" s="15">
        <v>19449.38</v>
      </c>
      <c r="L42" s="15">
        <f>K42*1.2</f>
        <v>23339.256000000001</v>
      </c>
      <c r="M42" s="16" t="s">
        <v>204</v>
      </c>
      <c r="N42" s="16" t="s">
        <v>205</v>
      </c>
      <c r="O42" s="10" t="s">
        <v>23</v>
      </c>
      <c r="P42" s="10" t="s">
        <v>24</v>
      </c>
      <c r="Q42" s="10" t="s">
        <v>62</v>
      </c>
    </row>
    <row r="43" spans="1:17" ht="43.5">
      <c r="A43" s="16" t="s">
        <v>17</v>
      </c>
      <c r="B43" s="11">
        <v>41014012</v>
      </c>
      <c r="C43" s="21" t="s">
        <v>206</v>
      </c>
      <c r="D43" s="21" t="s">
        <v>207</v>
      </c>
      <c r="E43" s="21" t="s">
        <v>208</v>
      </c>
      <c r="F43" s="14">
        <v>45971</v>
      </c>
      <c r="G43" s="14">
        <v>46752</v>
      </c>
      <c r="H43" s="14" t="str">
        <f t="shared" si="1"/>
        <v>26 Months</v>
      </c>
      <c r="I43" s="16" t="s">
        <v>68</v>
      </c>
      <c r="J43" s="14">
        <v>46753</v>
      </c>
      <c r="K43" s="15">
        <v>36600</v>
      </c>
      <c r="L43" s="15">
        <v>43920</v>
      </c>
      <c r="M43" s="16" t="s">
        <v>62</v>
      </c>
      <c r="N43" s="21" t="s">
        <v>209</v>
      </c>
      <c r="O43" s="16" t="s">
        <v>24</v>
      </c>
      <c r="P43" s="16" t="s">
        <v>24</v>
      </c>
      <c r="Q43" s="16" t="s">
        <v>64</v>
      </c>
    </row>
    <row r="44" spans="1:17" ht="57.95">
      <c r="A44" s="16" t="s">
        <v>17</v>
      </c>
      <c r="B44" s="11">
        <v>41014147</v>
      </c>
      <c r="C44" s="21" t="s">
        <v>210</v>
      </c>
      <c r="D44" s="21" t="s">
        <v>102</v>
      </c>
      <c r="E44" s="21" t="s">
        <v>211</v>
      </c>
      <c r="F44" s="14">
        <v>46105</v>
      </c>
      <c r="G44" s="14">
        <v>46752</v>
      </c>
      <c r="H44" s="14" t="str">
        <f t="shared" si="1"/>
        <v>22 Months</v>
      </c>
      <c r="I44" s="16">
        <v>0</v>
      </c>
      <c r="J44" s="14" t="s">
        <v>68</v>
      </c>
      <c r="K44" s="15">
        <v>35505</v>
      </c>
      <c r="L44" s="15">
        <v>42606</v>
      </c>
      <c r="M44" s="16" t="s">
        <v>38</v>
      </c>
      <c r="N44" s="21" t="s">
        <v>212</v>
      </c>
      <c r="O44" s="16" t="s">
        <v>24</v>
      </c>
      <c r="P44" s="16" t="s">
        <v>24</v>
      </c>
      <c r="Q44" s="16" t="s">
        <v>21</v>
      </c>
    </row>
    <row r="45" spans="1:17">
      <c r="A45" s="16" t="s">
        <v>17</v>
      </c>
      <c r="B45" s="11">
        <v>41013776</v>
      </c>
      <c r="C45" s="21" t="s">
        <v>213</v>
      </c>
      <c r="D45" s="21" t="s">
        <v>214</v>
      </c>
      <c r="E45" s="26" t="s">
        <v>215</v>
      </c>
      <c r="F45" s="14">
        <v>46114</v>
      </c>
      <c r="G45" s="14">
        <v>46752</v>
      </c>
      <c r="H45" s="14" t="str">
        <f t="shared" si="1"/>
        <v>21 Months</v>
      </c>
      <c r="I45" s="16" t="s">
        <v>68</v>
      </c>
      <c r="J45" s="14">
        <v>46113</v>
      </c>
      <c r="K45" s="15">
        <v>35000</v>
      </c>
      <c r="L45" s="15">
        <v>42000</v>
      </c>
      <c r="M45" s="16" t="s">
        <v>62</v>
      </c>
      <c r="N45" s="21" t="s">
        <v>160</v>
      </c>
      <c r="O45" s="16" t="s">
        <v>24</v>
      </c>
      <c r="P45" s="16" t="s">
        <v>24</v>
      </c>
      <c r="Q45" s="16" t="s">
        <v>21</v>
      </c>
    </row>
    <row r="46" spans="1:17">
      <c r="A46" s="10" t="s">
        <v>17</v>
      </c>
      <c r="B46" s="11"/>
      <c r="C46" s="10" t="s">
        <v>216</v>
      </c>
      <c r="D46" s="29" t="s">
        <v>217</v>
      </c>
      <c r="E46" s="12" t="s">
        <v>216</v>
      </c>
      <c r="F46" s="30">
        <v>45694</v>
      </c>
      <c r="G46" s="14">
        <v>46788</v>
      </c>
      <c r="H46" s="14" t="str">
        <f t="shared" si="1"/>
        <v>36 Months</v>
      </c>
      <c r="I46" s="10" t="s">
        <v>218</v>
      </c>
      <c r="J46" s="10">
        <v>46846</v>
      </c>
      <c r="K46" s="15">
        <v>24125</v>
      </c>
      <c r="L46" s="15">
        <f>K46*1.2</f>
        <v>28950</v>
      </c>
      <c r="M46" s="16" t="s">
        <v>21</v>
      </c>
      <c r="N46" s="16" t="s">
        <v>219</v>
      </c>
      <c r="O46" s="10" t="s">
        <v>23</v>
      </c>
      <c r="P46" s="10" t="s">
        <v>24</v>
      </c>
      <c r="Q46" s="10" t="s">
        <v>38</v>
      </c>
    </row>
    <row r="47" spans="1:17">
      <c r="A47" s="10" t="s">
        <v>17</v>
      </c>
      <c r="B47" s="11">
        <v>41012927</v>
      </c>
      <c r="C47" s="10" t="s">
        <v>220</v>
      </c>
      <c r="D47" s="10" t="s">
        <v>221</v>
      </c>
      <c r="E47" s="31" t="s">
        <v>222</v>
      </c>
      <c r="F47" s="13">
        <v>45717</v>
      </c>
      <c r="G47" s="14">
        <v>46843</v>
      </c>
      <c r="H47" s="14" t="str">
        <f t="shared" si="1"/>
        <v>37 Months</v>
      </c>
      <c r="I47" s="10" t="s">
        <v>223</v>
      </c>
      <c r="J47" s="10">
        <v>46797</v>
      </c>
      <c r="K47" s="15">
        <v>950808</v>
      </c>
      <c r="L47" s="15">
        <f>K47*1.2</f>
        <v>1140969.5999999999</v>
      </c>
      <c r="M47" s="16" t="s">
        <v>21</v>
      </c>
      <c r="N47" s="16" t="s">
        <v>224</v>
      </c>
      <c r="O47" s="10" t="s">
        <v>24</v>
      </c>
      <c r="P47" s="10" t="s">
        <v>24</v>
      </c>
      <c r="Q47" s="10" t="s">
        <v>62</v>
      </c>
    </row>
    <row r="48" spans="1:17" ht="72.599999999999994">
      <c r="A48" s="16" t="s">
        <v>17</v>
      </c>
      <c r="B48" s="11">
        <v>41014023</v>
      </c>
      <c r="C48" s="21" t="s">
        <v>225</v>
      </c>
      <c r="D48" s="21" t="s">
        <v>221</v>
      </c>
      <c r="E48" s="19" t="s">
        <v>226</v>
      </c>
      <c r="F48" s="14">
        <v>45748</v>
      </c>
      <c r="G48" s="14">
        <v>46843</v>
      </c>
      <c r="H48" s="14" t="str">
        <f t="shared" si="1"/>
        <v>36 Months</v>
      </c>
      <c r="I48" s="16" t="s">
        <v>68</v>
      </c>
      <c r="J48" s="14"/>
      <c r="K48" s="15">
        <v>31350</v>
      </c>
      <c r="L48" s="15">
        <v>37620</v>
      </c>
      <c r="M48" s="16" t="s">
        <v>227</v>
      </c>
      <c r="N48" s="21" t="s">
        <v>228</v>
      </c>
      <c r="O48" s="16" t="s">
        <v>24</v>
      </c>
      <c r="P48" s="16" t="s">
        <v>24</v>
      </c>
      <c r="Q48" s="16" t="s">
        <v>64</v>
      </c>
    </row>
    <row r="49" spans="1:17" ht="29.1">
      <c r="A49" s="16" t="s">
        <v>17</v>
      </c>
      <c r="B49" s="11" t="s">
        <v>229</v>
      </c>
      <c r="C49" s="21" t="s">
        <v>230</v>
      </c>
      <c r="D49" s="21" t="s">
        <v>217</v>
      </c>
      <c r="E49" s="21" t="s">
        <v>231</v>
      </c>
      <c r="F49" s="14">
        <v>46204</v>
      </c>
      <c r="G49" s="14">
        <v>46843</v>
      </c>
      <c r="H49" s="14" t="str">
        <f t="shared" si="1"/>
        <v>21 Months</v>
      </c>
      <c r="I49" s="21" t="s">
        <v>232</v>
      </c>
      <c r="J49" s="14"/>
      <c r="K49" s="15" t="s">
        <v>233</v>
      </c>
      <c r="L49" s="15" t="s">
        <v>233</v>
      </c>
      <c r="M49" s="16" t="s">
        <v>62</v>
      </c>
      <c r="N49" s="21" t="s">
        <v>234</v>
      </c>
      <c r="O49" s="16" t="s">
        <v>23</v>
      </c>
      <c r="P49" s="16" t="s">
        <v>24</v>
      </c>
      <c r="Q49" s="16" t="s">
        <v>64</v>
      </c>
    </row>
    <row r="50" spans="1:17" ht="29.1">
      <c r="A50" s="16" t="s">
        <v>17</v>
      </c>
      <c r="B50" s="11">
        <v>41014200</v>
      </c>
      <c r="C50" s="21" t="s">
        <v>235</v>
      </c>
      <c r="D50" s="21" t="s">
        <v>102</v>
      </c>
      <c r="E50" s="21" t="s">
        <v>236</v>
      </c>
      <c r="F50" s="14">
        <v>46139</v>
      </c>
      <c r="G50" s="14">
        <v>46844</v>
      </c>
      <c r="H50" s="14" t="str">
        <f t="shared" si="1"/>
        <v>24 Months</v>
      </c>
      <c r="I50" s="16">
        <v>0</v>
      </c>
      <c r="J50" s="14" t="s">
        <v>68</v>
      </c>
      <c r="K50" s="15">
        <v>52540</v>
      </c>
      <c r="L50" s="15">
        <v>63048</v>
      </c>
      <c r="M50" s="16" t="s">
        <v>124</v>
      </c>
      <c r="N50" s="21" t="s">
        <v>237</v>
      </c>
      <c r="O50" s="16" t="s">
        <v>24</v>
      </c>
      <c r="P50" s="16" t="s">
        <v>24</v>
      </c>
      <c r="Q50" s="16" t="s">
        <v>21</v>
      </c>
    </row>
    <row r="51" spans="1:17" ht="29.1">
      <c r="A51" s="16" t="s">
        <v>17</v>
      </c>
      <c r="B51" s="11">
        <v>41014186</v>
      </c>
      <c r="C51" s="21" t="s">
        <v>238</v>
      </c>
      <c r="D51" s="21" t="s">
        <v>239</v>
      </c>
      <c r="E51" s="21" t="s">
        <v>240</v>
      </c>
      <c r="F51" s="14">
        <v>46185</v>
      </c>
      <c r="G51" s="14">
        <v>46984</v>
      </c>
      <c r="H51" s="14" t="str">
        <f t="shared" si="1"/>
        <v>27 Months</v>
      </c>
      <c r="I51" s="16">
        <v>0</v>
      </c>
      <c r="J51" s="14">
        <v>46284</v>
      </c>
      <c r="K51" s="15">
        <v>62795.01</v>
      </c>
      <c r="L51" s="15">
        <v>75354.012000000002</v>
      </c>
      <c r="M51" s="16" t="s">
        <v>35</v>
      </c>
      <c r="N51" s="21" t="s">
        <v>241</v>
      </c>
      <c r="O51" s="16" t="s">
        <v>24</v>
      </c>
      <c r="P51" s="16" t="s">
        <v>24</v>
      </c>
      <c r="Q51" s="16" t="s">
        <v>21</v>
      </c>
    </row>
    <row r="52" spans="1:17">
      <c r="A52" s="10" t="s">
        <v>17</v>
      </c>
      <c r="B52" s="11" t="s">
        <v>242</v>
      </c>
      <c r="C52" s="10" t="s">
        <v>243</v>
      </c>
      <c r="D52" s="10" t="s">
        <v>244</v>
      </c>
      <c r="E52" s="12" t="s">
        <v>245</v>
      </c>
      <c r="F52" s="32">
        <v>45912</v>
      </c>
      <c r="G52" s="14">
        <v>47026</v>
      </c>
      <c r="H52" s="14" t="str">
        <f t="shared" si="1"/>
        <v>37 Months</v>
      </c>
      <c r="I52" s="10">
        <v>47756</v>
      </c>
      <c r="J52" s="10"/>
      <c r="K52" s="15">
        <v>218287</v>
      </c>
      <c r="L52" s="15">
        <f t="shared" ref="L52:L57" si="2">K52*1.2</f>
        <v>261944.4</v>
      </c>
      <c r="M52" s="16" t="s">
        <v>21</v>
      </c>
      <c r="N52" s="16" t="s">
        <v>224</v>
      </c>
      <c r="O52" s="10" t="s">
        <v>24</v>
      </c>
      <c r="P52" s="10" t="s">
        <v>24</v>
      </c>
      <c r="Q52" s="10" t="s">
        <v>62</v>
      </c>
    </row>
    <row r="53" spans="1:17">
      <c r="A53" s="10" t="s">
        <v>17</v>
      </c>
      <c r="B53" s="11"/>
      <c r="C53" s="16" t="s">
        <v>246</v>
      </c>
      <c r="D53" s="16" t="s">
        <v>247</v>
      </c>
      <c r="E53" s="12" t="s">
        <v>248</v>
      </c>
      <c r="F53" s="13">
        <v>45940</v>
      </c>
      <c r="G53" s="14">
        <v>47026</v>
      </c>
      <c r="H53" s="14" t="str">
        <f t="shared" si="1"/>
        <v>36 Months</v>
      </c>
      <c r="I53" s="10" t="s">
        <v>24</v>
      </c>
      <c r="J53" s="10"/>
      <c r="K53" s="15">
        <v>6000</v>
      </c>
      <c r="L53" s="15">
        <f t="shared" si="2"/>
        <v>7200</v>
      </c>
      <c r="M53" s="16" t="s">
        <v>21</v>
      </c>
      <c r="N53" s="16" t="s">
        <v>249</v>
      </c>
      <c r="O53" s="10" t="s">
        <v>24</v>
      </c>
      <c r="P53" s="10" t="s">
        <v>24</v>
      </c>
      <c r="Q53" s="10" t="s">
        <v>250</v>
      </c>
    </row>
    <row r="54" spans="1:17">
      <c r="A54" s="10" t="s">
        <v>251</v>
      </c>
      <c r="B54" s="11" t="s">
        <v>252</v>
      </c>
      <c r="C54" s="10" t="s">
        <v>253</v>
      </c>
      <c r="D54" s="10" t="s">
        <v>254</v>
      </c>
      <c r="E54" s="12" t="s">
        <v>253</v>
      </c>
      <c r="F54" s="13">
        <v>45566</v>
      </c>
      <c r="G54" s="14">
        <v>47026</v>
      </c>
      <c r="H54" s="14" t="str">
        <f t="shared" si="1"/>
        <v>48 Months</v>
      </c>
      <c r="I54" s="14">
        <v>47391</v>
      </c>
      <c r="J54" s="14"/>
      <c r="K54" s="15" t="s">
        <v>255</v>
      </c>
      <c r="L54" s="15">
        <f t="shared" si="2"/>
        <v>1948800</v>
      </c>
      <c r="M54" s="16" t="s">
        <v>21</v>
      </c>
      <c r="N54" s="16" t="s">
        <v>256</v>
      </c>
      <c r="O54" s="10" t="s">
        <v>23</v>
      </c>
      <c r="P54" s="10" t="s">
        <v>24</v>
      </c>
      <c r="Q54" s="10" t="s">
        <v>38</v>
      </c>
    </row>
    <row r="55" spans="1:17" ht="29.1">
      <c r="A55" s="10" t="s">
        <v>17</v>
      </c>
      <c r="B55" s="11"/>
      <c r="C55" s="10" t="s">
        <v>257</v>
      </c>
      <c r="D55" s="10"/>
      <c r="E55" s="12" t="s">
        <v>258</v>
      </c>
      <c r="F55" s="13">
        <v>45596</v>
      </c>
      <c r="G55" s="14">
        <v>47056</v>
      </c>
      <c r="H55" s="14" t="str">
        <f t="shared" si="1"/>
        <v>48 Months</v>
      </c>
      <c r="I55" s="10" t="s">
        <v>28</v>
      </c>
      <c r="J55" s="10"/>
      <c r="K55" s="15" t="s">
        <v>259</v>
      </c>
      <c r="L55" s="15">
        <f t="shared" si="2"/>
        <v>12535.199999999999</v>
      </c>
      <c r="M55" s="16" t="s">
        <v>21</v>
      </c>
      <c r="N55" s="16" t="s">
        <v>260</v>
      </c>
      <c r="O55" s="10" t="s">
        <v>24</v>
      </c>
      <c r="P55" s="10" t="s">
        <v>24</v>
      </c>
      <c r="Q55" s="10" t="s">
        <v>124</v>
      </c>
    </row>
    <row r="56" spans="1:17">
      <c r="A56" s="10" t="s">
        <v>17</v>
      </c>
      <c r="B56" s="11">
        <v>41013563</v>
      </c>
      <c r="C56" s="10" t="s">
        <v>261</v>
      </c>
      <c r="D56" s="10" t="s">
        <v>247</v>
      </c>
      <c r="E56" s="12" t="s">
        <v>262</v>
      </c>
      <c r="F56" s="13">
        <v>45967</v>
      </c>
      <c r="G56" s="14">
        <v>47062</v>
      </c>
      <c r="H56" s="14" t="str">
        <f t="shared" si="1"/>
        <v>36 Months</v>
      </c>
      <c r="I56" s="10" t="s">
        <v>24</v>
      </c>
      <c r="J56" s="10"/>
      <c r="K56" s="15">
        <v>26675.200000000001</v>
      </c>
      <c r="L56" s="15">
        <f t="shared" si="2"/>
        <v>32010.239999999998</v>
      </c>
      <c r="M56" s="16" t="s">
        <v>87</v>
      </c>
      <c r="N56" s="16" t="s">
        <v>263</v>
      </c>
      <c r="O56" s="10" t="s">
        <v>24</v>
      </c>
      <c r="P56" s="10" t="s">
        <v>24</v>
      </c>
      <c r="Q56" s="10" t="s">
        <v>62</v>
      </c>
    </row>
    <row r="57" spans="1:17">
      <c r="A57" s="10" t="s">
        <v>17</v>
      </c>
      <c r="B57" s="11">
        <v>41013683</v>
      </c>
      <c r="C57" s="10" t="s">
        <v>264</v>
      </c>
      <c r="D57" s="10" t="s">
        <v>247</v>
      </c>
      <c r="E57" s="12" t="s">
        <v>265</v>
      </c>
      <c r="F57" s="13">
        <v>46010</v>
      </c>
      <c r="G57" s="14">
        <v>47106</v>
      </c>
      <c r="H57" s="14" t="str">
        <f t="shared" si="1"/>
        <v>36 Months</v>
      </c>
      <c r="I57" s="10" t="s">
        <v>24</v>
      </c>
      <c r="J57" s="10"/>
      <c r="K57" s="15">
        <v>28926</v>
      </c>
      <c r="L57" s="15">
        <f t="shared" si="2"/>
        <v>34711.199999999997</v>
      </c>
      <c r="M57" s="16" t="s">
        <v>87</v>
      </c>
      <c r="N57" s="16" t="s">
        <v>263</v>
      </c>
      <c r="O57" s="10" t="s">
        <v>24</v>
      </c>
      <c r="P57" s="10" t="s">
        <v>24</v>
      </c>
      <c r="Q57" s="10" t="s">
        <v>62</v>
      </c>
    </row>
    <row r="58" spans="1:17" ht="29.1">
      <c r="A58" s="16" t="s">
        <v>17</v>
      </c>
      <c r="B58" s="33" t="s">
        <v>266</v>
      </c>
      <c r="C58" s="21" t="s">
        <v>267</v>
      </c>
      <c r="D58" s="21" t="s">
        <v>268</v>
      </c>
      <c r="E58" s="21" t="s">
        <v>269</v>
      </c>
      <c r="F58" s="14">
        <v>46174</v>
      </c>
      <c r="G58" s="14">
        <v>47269</v>
      </c>
      <c r="H58" s="14" t="str">
        <f t="shared" si="1"/>
        <v>36 Months</v>
      </c>
      <c r="I58" s="16">
        <v>0</v>
      </c>
      <c r="J58" s="14">
        <v>47849</v>
      </c>
      <c r="K58" s="15">
        <v>273715.20000000001</v>
      </c>
      <c r="L58" s="15">
        <v>328458.23999999999</v>
      </c>
      <c r="M58" s="16" t="s">
        <v>62</v>
      </c>
      <c r="N58" s="21" t="s">
        <v>270</v>
      </c>
      <c r="O58" s="16" t="s">
        <v>23</v>
      </c>
      <c r="P58" s="16" t="s">
        <v>24</v>
      </c>
      <c r="Q58" s="16" t="s">
        <v>87</v>
      </c>
    </row>
    <row r="59" spans="1:17" ht="29.1">
      <c r="A59" s="16" t="s">
        <v>17</v>
      </c>
      <c r="B59" s="11" t="s">
        <v>271</v>
      </c>
      <c r="C59" s="21" t="s">
        <v>272</v>
      </c>
      <c r="D59" s="21" t="s">
        <v>268</v>
      </c>
      <c r="E59" s="21" t="s">
        <v>273</v>
      </c>
      <c r="F59" s="14">
        <v>46204</v>
      </c>
      <c r="G59" s="14">
        <v>47299</v>
      </c>
      <c r="H59" s="14" t="str">
        <f t="shared" si="1"/>
        <v>36 Months</v>
      </c>
      <c r="I59" s="16">
        <v>0</v>
      </c>
      <c r="J59" s="14" t="s">
        <v>108</v>
      </c>
      <c r="K59" s="15">
        <v>574206.19999999995</v>
      </c>
      <c r="L59" s="15">
        <v>689047.44</v>
      </c>
      <c r="M59" s="16" t="s">
        <v>62</v>
      </c>
      <c r="N59" s="21" t="s">
        <v>274</v>
      </c>
      <c r="O59" s="16" t="s">
        <v>24</v>
      </c>
      <c r="P59" s="16" t="s">
        <v>24</v>
      </c>
      <c r="Q59" s="16" t="s">
        <v>87</v>
      </c>
    </row>
    <row r="60" spans="1:17">
      <c r="A60" s="10" t="s">
        <v>17</v>
      </c>
      <c r="B60" s="17">
        <v>41013485</v>
      </c>
      <c r="C60" s="10" t="s">
        <v>275</v>
      </c>
      <c r="D60" s="10"/>
      <c r="E60" s="12" t="s">
        <v>276</v>
      </c>
      <c r="F60" s="13" t="s">
        <v>277</v>
      </c>
      <c r="G60" s="14" t="s">
        <v>278</v>
      </c>
      <c r="H60" s="14"/>
      <c r="I60" s="10" t="s">
        <v>24</v>
      </c>
      <c r="J60" s="10"/>
      <c r="K60" s="15">
        <v>248225.75</v>
      </c>
      <c r="L60" s="15">
        <f>K60*1.2</f>
        <v>297870.89999999997</v>
      </c>
      <c r="M60" s="16" t="s">
        <v>87</v>
      </c>
      <c r="N60" s="16" t="s">
        <v>279</v>
      </c>
      <c r="O60" s="10" t="s">
        <v>23</v>
      </c>
      <c r="P60" s="10" t="s">
        <v>24</v>
      </c>
      <c r="Q60" s="10" t="s">
        <v>280</v>
      </c>
    </row>
    <row r="61" spans="1:17">
      <c r="A61" s="16" t="s">
        <v>17</v>
      </c>
      <c r="B61" s="11">
        <v>41014165</v>
      </c>
      <c r="C61" s="21" t="s">
        <v>281</v>
      </c>
      <c r="D61" s="21"/>
      <c r="E61" s="21" t="s">
        <v>281</v>
      </c>
      <c r="F61" s="14"/>
      <c r="G61" s="14"/>
      <c r="H61" s="14" t="str">
        <f t="shared" si="1"/>
        <v>0 Months</v>
      </c>
      <c r="I61" s="16"/>
      <c r="J61" s="14"/>
      <c r="K61" s="15">
        <v>30000</v>
      </c>
      <c r="L61" s="15">
        <v>36000</v>
      </c>
      <c r="M61" s="16"/>
      <c r="N61" s="21" t="s">
        <v>282</v>
      </c>
      <c r="O61" s="16" t="s">
        <v>23</v>
      </c>
      <c r="P61" s="16" t="s">
        <v>24</v>
      </c>
      <c r="Q61" s="16"/>
    </row>
    <row r="62" spans="1:17">
      <c r="A62" s="19" t="s">
        <v>17</v>
      </c>
      <c r="B62" s="34">
        <v>41014212</v>
      </c>
      <c r="C62" s="19" t="s">
        <v>283</v>
      </c>
      <c r="D62" s="19" t="s">
        <v>102</v>
      </c>
      <c r="E62" s="35" t="s">
        <v>284</v>
      </c>
      <c r="F62" s="36">
        <v>46230</v>
      </c>
      <c r="G62" s="36">
        <v>46687</v>
      </c>
      <c r="H62" s="14" t="str">
        <f t="shared" si="1"/>
        <v>15 Months</v>
      </c>
      <c r="I62" s="35">
        <v>0</v>
      </c>
      <c r="J62" s="19" t="s">
        <v>68</v>
      </c>
      <c r="K62" s="37">
        <v>21000</v>
      </c>
      <c r="L62" s="37">
        <v>25200</v>
      </c>
      <c r="M62" s="19" t="s">
        <v>124</v>
      </c>
      <c r="N62" s="35" t="s">
        <v>285</v>
      </c>
      <c r="O62" s="19" t="s">
        <v>23</v>
      </c>
      <c r="P62" s="19" t="s">
        <v>24</v>
      </c>
      <c r="Q62" s="19" t="s">
        <v>21</v>
      </c>
    </row>
    <row r="63" spans="1:17" ht="29.1">
      <c r="A63" s="19" t="s">
        <v>17</v>
      </c>
      <c r="B63" s="34">
        <v>41014215</v>
      </c>
      <c r="C63" s="19" t="s">
        <v>286</v>
      </c>
      <c r="D63" s="19" t="s">
        <v>102</v>
      </c>
      <c r="E63" s="35" t="s">
        <v>287</v>
      </c>
      <c r="F63" s="36">
        <v>46157</v>
      </c>
      <c r="G63" s="36">
        <v>46265</v>
      </c>
      <c r="H63" s="14" t="str">
        <f t="shared" si="1"/>
        <v>4 Months</v>
      </c>
      <c r="I63" s="35">
        <v>0</v>
      </c>
      <c r="J63" s="19" t="s">
        <v>68</v>
      </c>
      <c r="K63" s="37">
        <v>10000</v>
      </c>
      <c r="L63" s="37">
        <v>12000</v>
      </c>
      <c r="M63" s="19" t="s">
        <v>38</v>
      </c>
      <c r="N63" s="35" t="s">
        <v>288</v>
      </c>
      <c r="O63" s="19" t="s">
        <v>24</v>
      </c>
      <c r="P63" s="19" t="s">
        <v>24</v>
      </c>
      <c r="Q63" s="19" t="s">
        <v>21</v>
      </c>
    </row>
    <row r="64" spans="1:17" ht="29.1">
      <c r="A64" s="4" t="s">
        <v>17</v>
      </c>
      <c r="B64" s="9" t="s">
        <v>289</v>
      </c>
      <c r="C64" s="4" t="s">
        <v>290</v>
      </c>
      <c r="D64" s="4" t="s">
        <v>291</v>
      </c>
      <c r="E64" s="4" t="s">
        <v>292</v>
      </c>
      <c r="F64" s="38">
        <v>45920</v>
      </c>
      <c r="G64" s="38">
        <v>47015</v>
      </c>
      <c r="H64" s="14" t="str">
        <f t="shared" si="1"/>
        <v>36 Months</v>
      </c>
      <c r="I64" s="4">
        <v>0</v>
      </c>
      <c r="J64" s="38">
        <v>46966</v>
      </c>
      <c r="K64" s="6">
        <v>348289.02</v>
      </c>
      <c r="L64" s="6">
        <f t="shared" ref="L64:L74" si="3">K64*1.2</f>
        <v>417946.82400000002</v>
      </c>
      <c r="M64" s="4" t="s">
        <v>62</v>
      </c>
      <c r="N64" s="4" t="s">
        <v>241</v>
      </c>
      <c r="O64" s="4" t="s">
        <v>24</v>
      </c>
      <c r="P64" s="4" t="s">
        <v>24</v>
      </c>
      <c r="Q64" s="4" t="s">
        <v>64</v>
      </c>
    </row>
    <row r="65" spans="1:17">
      <c r="A65" s="4" t="s">
        <v>17</v>
      </c>
      <c r="B65" s="9" t="s">
        <v>293</v>
      </c>
      <c r="C65" s="4" t="s">
        <v>294</v>
      </c>
      <c r="D65" s="4" t="s">
        <v>244</v>
      </c>
      <c r="E65" s="4" t="s">
        <v>294</v>
      </c>
      <c r="F65" s="38">
        <v>45518</v>
      </c>
      <c r="G65" s="38">
        <v>46247</v>
      </c>
      <c r="H65" s="14" t="str">
        <f t="shared" si="1"/>
        <v>24 Months</v>
      </c>
      <c r="I65" s="4" t="s">
        <v>223</v>
      </c>
      <c r="J65" s="38">
        <v>46125</v>
      </c>
      <c r="K65" s="6">
        <v>40816</v>
      </c>
      <c r="L65" s="6">
        <f t="shared" si="3"/>
        <v>48979.199999999997</v>
      </c>
      <c r="M65" s="4" t="s">
        <v>62</v>
      </c>
      <c r="N65" s="4" t="s">
        <v>295</v>
      </c>
      <c r="O65" s="4" t="s">
        <v>24</v>
      </c>
      <c r="P65" s="4" t="s">
        <v>296</v>
      </c>
      <c r="Q65" s="4" t="s">
        <v>64</v>
      </c>
    </row>
    <row r="66" spans="1:17">
      <c r="A66" s="4" t="s">
        <v>17</v>
      </c>
      <c r="B66" s="9" t="s">
        <v>297</v>
      </c>
      <c r="C66" s="4" t="s">
        <v>298</v>
      </c>
      <c r="D66" s="4" t="s">
        <v>299</v>
      </c>
      <c r="E66" s="4" t="s">
        <v>300</v>
      </c>
      <c r="F66" s="38">
        <v>46082</v>
      </c>
      <c r="G66" s="38">
        <v>46812</v>
      </c>
      <c r="H66" s="14" t="str">
        <f t="shared" ref="H66:H75" si="4">ROUNDUP(DATEDIF(F66, G66, "m") + DATEDIF(F66, G66, "md")/31, 0)  &amp; " Months"</f>
        <v>24 Months</v>
      </c>
      <c r="I66" s="4" t="s">
        <v>173</v>
      </c>
      <c r="K66" s="6">
        <v>25288</v>
      </c>
      <c r="L66" s="6">
        <f t="shared" si="3"/>
        <v>30345.599999999999</v>
      </c>
      <c r="M66" s="4" t="s">
        <v>62</v>
      </c>
      <c r="N66" s="4" t="s">
        <v>224</v>
      </c>
      <c r="O66" s="4" t="s">
        <v>24</v>
      </c>
      <c r="P66" s="4" t="s">
        <v>24</v>
      </c>
      <c r="Q66" s="4" t="s">
        <v>301</v>
      </c>
    </row>
    <row r="67" spans="1:17">
      <c r="A67" s="4" t="s">
        <v>17</v>
      </c>
      <c r="B67" s="9" t="s">
        <v>302</v>
      </c>
      <c r="C67" s="4" t="s">
        <v>303</v>
      </c>
      <c r="D67" s="4" t="s">
        <v>84</v>
      </c>
      <c r="E67" s="4" t="s">
        <v>304</v>
      </c>
      <c r="F67" s="38">
        <v>43857</v>
      </c>
      <c r="G67" s="38">
        <v>46414</v>
      </c>
      <c r="H67" s="14" t="str">
        <f t="shared" si="4"/>
        <v>84 Months</v>
      </c>
      <c r="I67" s="4">
        <v>0</v>
      </c>
      <c r="J67" s="38">
        <v>46296</v>
      </c>
      <c r="K67" s="6">
        <v>197316</v>
      </c>
      <c r="L67" s="6">
        <f t="shared" si="3"/>
        <v>236779.19999999998</v>
      </c>
      <c r="M67" s="4" t="s">
        <v>62</v>
      </c>
      <c r="N67" s="4" t="s">
        <v>305</v>
      </c>
      <c r="O67" s="4" t="s">
        <v>24</v>
      </c>
      <c r="P67" s="4" t="s">
        <v>24</v>
      </c>
      <c r="Q67" s="4" t="s">
        <v>64</v>
      </c>
    </row>
    <row r="68" spans="1:17">
      <c r="A68" s="4" t="s">
        <v>17</v>
      </c>
      <c r="B68" s="9" t="s">
        <v>306</v>
      </c>
      <c r="C68" s="4" t="s">
        <v>307</v>
      </c>
      <c r="D68" s="4" t="s">
        <v>244</v>
      </c>
      <c r="E68" s="4" t="s">
        <v>308</v>
      </c>
      <c r="F68" s="38">
        <v>45257</v>
      </c>
      <c r="G68" s="38">
        <v>46718</v>
      </c>
      <c r="H68" s="14" t="str">
        <f t="shared" si="4"/>
        <v>48 Months</v>
      </c>
      <c r="I68" s="4" t="s">
        <v>223</v>
      </c>
      <c r="J68" s="38">
        <v>46601</v>
      </c>
      <c r="K68" s="6">
        <v>49724.58</v>
      </c>
      <c r="L68" s="6">
        <f t="shared" si="3"/>
        <v>59669.495999999999</v>
      </c>
      <c r="M68" s="4" t="s">
        <v>62</v>
      </c>
      <c r="N68" s="4" t="s">
        <v>309</v>
      </c>
      <c r="O68" s="4" t="s">
        <v>24</v>
      </c>
      <c r="P68" s="4" t="s">
        <v>24</v>
      </c>
      <c r="Q68" s="4" t="s">
        <v>87</v>
      </c>
    </row>
    <row r="69" spans="1:17">
      <c r="A69" s="4" t="s">
        <v>17</v>
      </c>
      <c r="B69" s="9" t="s">
        <v>310</v>
      </c>
      <c r="C69" s="4" t="s">
        <v>311</v>
      </c>
      <c r="D69" s="4" t="s">
        <v>299</v>
      </c>
      <c r="E69" s="4" t="s">
        <v>312</v>
      </c>
      <c r="F69" s="38">
        <v>46113</v>
      </c>
      <c r="G69" s="38">
        <v>46477</v>
      </c>
      <c r="H69" s="14" t="str">
        <f t="shared" si="4"/>
        <v>12 Months</v>
      </c>
      <c r="I69" s="4" t="s">
        <v>223</v>
      </c>
      <c r="J69" s="38">
        <v>46426</v>
      </c>
      <c r="K69" s="6">
        <v>20128.14</v>
      </c>
      <c r="L69" s="6">
        <f t="shared" si="3"/>
        <v>24153.768</v>
      </c>
      <c r="M69" s="4" t="s">
        <v>35</v>
      </c>
      <c r="N69" s="4" t="s">
        <v>224</v>
      </c>
      <c r="O69" s="4" t="s">
        <v>296</v>
      </c>
      <c r="P69" s="4" t="s">
        <v>24</v>
      </c>
      <c r="Q69" s="4" t="s">
        <v>64</v>
      </c>
    </row>
    <row r="70" spans="1:17">
      <c r="A70" s="4" t="s">
        <v>17</v>
      </c>
      <c r="B70" s="9" t="s">
        <v>313</v>
      </c>
      <c r="C70" s="4" t="s">
        <v>314</v>
      </c>
      <c r="D70" s="4" t="s">
        <v>244</v>
      </c>
      <c r="E70" s="4" t="s">
        <v>315</v>
      </c>
      <c r="F70" s="38">
        <v>45931</v>
      </c>
      <c r="G70" s="38">
        <v>46934</v>
      </c>
      <c r="H70" s="14" t="str">
        <f t="shared" si="4"/>
        <v>33 Months</v>
      </c>
      <c r="I70" s="4" t="s">
        <v>223</v>
      </c>
      <c r="J70" s="38">
        <v>46843</v>
      </c>
      <c r="K70" s="6">
        <v>66528</v>
      </c>
      <c r="L70" s="6">
        <f t="shared" si="3"/>
        <v>79833.599999999991</v>
      </c>
      <c r="M70" s="4" t="s">
        <v>62</v>
      </c>
      <c r="N70" s="4" t="s">
        <v>316</v>
      </c>
      <c r="O70" s="4" t="s">
        <v>24</v>
      </c>
      <c r="P70" s="4" t="s">
        <v>24</v>
      </c>
      <c r="Q70" s="4" t="s">
        <v>64</v>
      </c>
    </row>
    <row r="71" spans="1:17">
      <c r="A71" s="4" t="s">
        <v>17</v>
      </c>
      <c r="C71" s="4" t="s">
        <v>317</v>
      </c>
      <c r="D71" s="4" t="s">
        <v>318</v>
      </c>
      <c r="E71" s="4" t="s">
        <v>319</v>
      </c>
      <c r="F71" s="38">
        <v>45139</v>
      </c>
      <c r="G71" s="38">
        <v>48791</v>
      </c>
      <c r="H71" s="14" t="str">
        <f t="shared" si="4"/>
        <v>120 Months</v>
      </c>
      <c r="I71" s="4" t="s">
        <v>320</v>
      </c>
      <c r="J71" s="38">
        <v>48396</v>
      </c>
      <c r="K71" s="6">
        <v>39000000</v>
      </c>
      <c r="L71" s="6">
        <f t="shared" si="3"/>
        <v>46800000</v>
      </c>
      <c r="M71" s="4" t="s">
        <v>38</v>
      </c>
      <c r="N71" s="4" t="s">
        <v>321</v>
      </c>
      <c r="O71" s="4" t="s">
        <v>24</v>
      </c>
      <c r="P71" s="4" t="s">
        <v>24</v>
      </c>
      <c r="Q71" s="4" t="s">
        <v>64</v>
      </c>
    </row>
    <row r="72" spans="1:17">
      <c r="A72" s="4" t="s">
        <v>17</v>
      </c>
      <c r="C72" s="4" t="s">
        <v>322</v>
      </c>
      <c r="D72" s="4" t="s">
        <v>318</v>
      </c>
      <c r="E72" s="4" t="s">
        <v>323</v>
      </c>
      <c r="F72" s="38">
        <v>45139</v>
      </c>
      <c r="G72" s="38">
        <v>48791</v>
      </c>
      <c r="H72" s="14" t="str">
        <f t="shared" si="4"/>
        <v>120 Months</v>
      </c>
      <c r="I72" s="4" t="s">
        <v>324</v>
      </c>
      <c r="J72" s="38">
        <v>48396</v>
      </c>
      <c r="K72" s="6">
        <v>3400000</v>
      </c>
      <c r="L72" s="6">
        <f t="shared" si="3"/>
        <v>4080000</v>
      </c>
      <c r="M72" s="4" t="s">
        <v>38</v>
      </c>
      <c r="N72" s="4" t="s">
        <v>321</v>
      </c>
      <c r="O72" s="4" t="s">
        <v>24</v>
      </c>
      <c r="P72" s="4" t="s">
        <v>24</v>
      </c>
      <c r="Q72" s="4" t="s">
        <v>64</v>
      </c>
    </row>
    <row r="73" spans="1:17">
      <c r="A73" s="4" t="s">
        <v>17</v>
      </c>
      <c r="C73" s="4" t="s">
        <v>325</v>
      </c>
      <c r="D73" s="4" t="s">
        <v>326</v>
      </c>
      <c r="E73" s="4" t="s">
        <v>327</v>
      </c>
      <c r="F73" s="38">
        <v>44501</v>
      </c>
      <c r="G73" s="38">
        <v>46326</v>
      </c>
      <c r="H73" s="14" t="str">
        <f t="shared" si="4"/>
        <v>60 Months</v>
      </c>
      <c r="I73" s="4">
        <v>0</v>
      </c>
      <c r="J73" s="38">
        <v>46023</v>
      </c>
      <c r="K73" s="6">
        <v>2250000</v>
      </c>
      <c r="L73" s="6">
        <f t="shared" si="3"/>
        <v>2700000</v>
      </c>
      <c r="M73" s="4" t="s">
        <v>180</v>
      </c>
      <c r="N73" s="4" t="s">
        <v>328</v>
      </c>
      <c r="O73" s="4" t="s">
        <v>24</v>
      </c>
      <c r="P73" s="4" t="s">
        <v>24</v>
      </c>
      <c r="Q73" s="4" t="s">
        <v>64</v>
      </c>
    </row>
    <row r="74" spans="1:17">
      <c r="A74" s="4" t="s">
        <v>17</v>
      </c>
      <c r="C74" s="4" t="s">
        <v>329</v>
      </c>
      <c r="D74" s="4" t="s">
        <v>244</v>
      </c>
      <c r="E74" s="4" t="s">
        <v>330</v>
      </c>
      <c r="F74" s="38">
        <v>45748</v>
      </c>
      <c r="G74" s="38">
        <v>46843</v>
      </c>
      <c r="H74" s="14" t="str">
        <f t="shared" si="4"/>
        <v>36 Months</v>
      </c>
      <c r="I74" s="4">
        <v>0</v>
      </c>
      <c r="J74" s="38">
        <v>46631</v>
      </c>
      <c r="K74" s="6">
        <v>295204</v>
      </c>
      <c r="L74" s="6">
        <f t="shared" si="3"/>
        <v>354244.8</v>
      </c>
      <c r="M74" s="4" t="s">
        <v>62</v>
      </c>
      <c r="N74" s="4" t="s">
        <v>331</v>
      </c>
      <c r="O74" s="4" t="s">
        <v>24</v>
      </c>
      <c r="P74" s="4" t="s">
        <v>24</v>
      </c>
      <c r="Q74" s="4" t="s">
        <v>21</v>
      </c>
    </row>
    <row r="75" spans="1:17" ht="29.1">
      <c r="A75" s="4" t="s">
        <v>17</v>
      </c>
      <c r="C75" s="4" t="s">
        <v>332</v>
      </c>
      <c r="D75" s="4" t="s">
        <v>333</v>
      </c>
      <c r="E75" s="4" t="s">
        <v>334</v>
      </c>
      <c r="F75" s="38">
        <v>45852</v>
      </c>
      <c r="G75" s="38">
        <v>46216</v>
      </c>
      <c r="H75" s="14" t="str">
        <f t="shared" si="4"/>
        <v>12 Months</v>
      </c>
      <c r="I75" s="4">
        <v>0</v>
      </c>
      <c r="J75" s="4" t="s">
        <v>68</v>
      </c>
      <c r="K75" s="6">
        <v>149812</v>
      </c>
      <c r="L75" s="6">
        <f>K75*1.2</f>
        <v>179774.4</v>
      </c>
      <c r="M75" s="4" t="s">
        <v>38</v>
      </c>
      <c r="N75" s="4" t="s">
        <v>335</v>
      </c>
      <c r="O75" s="4" t="s">
        <v>23</v>
      </c>
      <c r="P75" s="4" t="s">
        <v>24</v>
      </c>
      <c r="Q75" s="4" t="s">
        <v>21</v>
      </c>
    </row>
    <row r="76" spans="1:17">
      <c r="A76" s="19" t="s">
        <v>17</v>
      </c>
      <c r="B76" s="19">
        <v>41013776</v>
      </c>
      <c r="C76" s="19" t="s">
        <v>213</v>
      </c>
      <c r="D76" s="19" t="s">
        <v>214</v>
      </c>
      <c r="E76" s="19" t="s">
        <v>215</v>
      </c>
      <c r="F76" s="39">
        <v>46114</v>
      </c>
      <c r="G76" s="39">
        <v>46752</v>
      </c>
      <c r="H76" s="19" t="s">
        <v>336</v>
      </c>
      <c r="I76" s="19" t="s">
        <v>68</v>
      </c>
      <c r="J76" s="39">
        <v>46113</v>
      </c>
      <c r="K76" s="40">
        <v>35000</v>
      </c>
      <c r="L76" s="40">
        <v>42000</v>
      </c>
      <c r="M76" s="19" t="s">
        <v>62</v>
      </c>
      <c r="N76" s="19" t="s">
        <v>160</v>
      </c>
      <c r="O76" s="19" t="s">
        <v>24</v>
      </c>
      <c r="P76" s="19" t="s">
        <v>24</v>
      </c>
      <c r="Q76" s="19" t="s">
        <v>21</v>
      </c>
    </row>
    <row r="77" spans="1:17">
      <c r="A77" s="19" t="s">
        <v>17</v>
      </c>
      <c r="B77" s="19">
        <v>41014212</v>
      </c>
      <c r="C77" s="19" t="s">
        <v>337</v>
      </c>
      <c r="D77" s="19" t="s">
        <v>102</v>
      </c>
      <c r="E77" s="19" t="s">
        <v>338</v>
      </c>
      <c r="F77" s="39">
        <v>46230</v>
      </c>
      <c r="G77" s="39">
        <v>46687</v>
      </c>
      <c r="H77" s="19" t="s">
        <v>339</v>
      </c>
      <c r="I77" s="19">
        <v>0</v>
      </c>
      <c r="J77" s="19" t="s">
        <v>68</v>
      </c>
      <c r="K77" s="40">
        <v>21000</v>
      </c>
      <c r="L77" s="40">
        <v>25200</v>
      </c>
      <c r="M77" s="19" t="s">
        <v>124</v>
      </c>
      <c r="N77" s="19"/>
      <c r="O77" s="19" t="s">
        <v>23</v>
      </c>
      <c r="P77" s="19" t="s">
        <v>24</v>
      </c>
      <c r="Q77" s="19" t="s">
        <v>21</v>
      </c>
    </row>
    <row r="78" spans="1:17" ht="29.1">
      <c r="A78" s="19" t="s">
        <v>17</v>
      </c>
      <c r="B78" s="19">
        <v>41014215</v>
      </c>
      <c r="C78" s="19" t="s">
        <v>286</v>
      </c>
      <c r="D78" s="19" t="s">
        <v>102</v>
      </c>
      <c r="E78" s="19" t="s">
        <v>287</v>
      </c>
      <c r="F78" s="39">
        <v>46157</v>
      </c>
      <c r="G78" s="39">
        <v>46265</v>
      </c>
      <c r="H78" s="19" t="s">
        <v>340</v>
      </c>
      <c r="I78" s="19">
        <v>0</v>
      </c>
      <c r="J78" s="19" t="s">
        <v>68</v>
      </c>
      <c r="K78" s="40">
        <v>10000</v>
      </c>
      <c r="L78" s="40">
        <v>12000</v>
      </c>
      <c r="M78" s="19" t="s">
        <v>38</v>
      </c>
      <c r="N78" s="19" t="s">
        <v>288</v>
      </c>
      <c r="O78" s="19" t="s">
        <v>24</v>
      </c>
      <c r="P78" s="19" t="s">
        <v>24</v>
      </c>
      <c r="Q78" s="19" t="s">
        <v>21</v>
      </c>
    </row>
    <row r="79" spans="1:17" ht="29.1">
      <c r="A79" s="19" t="s">
        <v>17</v>
      </c>
      <c r="B79" s="19">
        <v>41014247</v>
      </c>
      <c r="C79" s="19" t="s">
        <v>341</v>
      </c>
      <c r="D79" s="19" t="s">
        <v>84</v>
      </c>
      <c r="E79" s="19" t="s">
        <v>342</v>
      </c>
      <c r="F79" s="39">
        <v>46212</v>
      </c>
      <c r="G79" s="39">
        <v>46577</v>
      </c>
      <c r="H79" s="19" t="s">
        <v>155</v>
      </c>
      <c r="I79" s="19">
        <v>0</v>
      </c>
      <c r="J79" s="19" t="s">
        <v>68</v>
      </c>
      <c r="K79" s="40">
        <v>12630</v>
      </c>
      <c r="L79" s="40">
        <v>15156</v>
      </c>
      <c r="M79" s="19" t="s">
        <v>62</v>
      </c>
      <c r="N79" s="19" t="s">
        <v>343</v>
      </c>
      <c r="O79" s="19" t="s">
        <v>24</v>
      </c>
      <c r="P79" s="19" t="s">
        <v>24</v>
      </c>
      <c r="Q79" s="19" t="s">
        <v>87</v>
      </c>
    </row>
    <row r="80" spans="1:17">
      <c r="A80" s="19" t="s">
        <v>17</v>
      </c>
      <c r="B80" s="19">
        <v>41014208</v>
      </c>
      <c r="C80" s="19" t="s">
        <v>344</v>
      </c>
      <c r="D80" s="19" t="s">
        <v>80</v>
      </c>
      <c r="E80" s="19" t="s">
        <v>345</v>
      </c>
      <c r="F80" s="39">
        <v>46209</v>
      </c>
      <c r="G80" s="39">
        <v>46843</v>
      </c>
      <c r="H80" s="19" t="s">
        <v>336</v>
      </c>
      <c r="I80" s="19">
        <v>0</v>
      </c>
      <c r="J80" s="19" t="s">
        <v>68</v>
      </c>
      <c r="K80" s="40">
        <v>169400</v>
      </c>
      <c r="L80" s="40">
        <v>203280</v>
      </c>
      <c r="M80" s="19" t="s">
        <v>62</v>
      </c>
      <c r="N80" s="19" t="s">
        <v>346</v>
      </c>
      <c r="O80" s="19" t="s">
        <v>24</v>
      </c>
      <c r="P80" s="19" t="s">
        <v>24</v>
      </c>
      <c r="Q80" s="19" t="s">
        <v>21</v>
      </c>
    </row>
    <row r="81" spans="1:18" s="7" customFormat="1" ht="29.1">
      <c r="A81" s="19" t="s">
        <v>17</v>
      </c>
      <c r="B81" s="19">
        <v>41014193</v>
      </c>
      <c r="C81" s="19" t="s">
        <v>347</v>
      </c>
      <c r="D81" s="19" t="s">
        <v>348</v>
      </c>
      <c r="E81" s="19" t="s">
        <v>349</v>
      </c>
      <c r="F81" s="39">
        <v>46266</v>
      </c>
      <c r="G81" s="39">
        <v>46630</v>
      </c>
      <c r="H81" s="19" t="s">
        <v>155</v>
      </c>
      <c r="I81" s="19">
        <v>0</v>
      </c>
      <c r="J81" s="39">
        <v>46478</v>
      </c>
      <c r="K81" s="40">
        <v>20493.5</v>
      </c>
      <c r="L81" s="40">
        <v>24592.2</v>
      </c>
      <c r="M81" s="19" t="s">
        <v>35</v>
      </c>
      <c r="N81" s="19" t="s">
        <v>350</v>
      </c>
      <c r="O81" s="19" t="s">
        <v>23</v>
      </c>
      <c r="P81" s="19" t="s">
        <v>24</v>
      </c>
      <c r="Q81" s="19" t="s">
        <v>21</v>
      </c>
      <c r="R81" s="4"/>
    </row>
    <row r="82" spans="1:18">
      <c r="A82" s="19" t="s">
        <v>17</v>
      </c>
      <c r="B82" s="19">
        <v>41014267</v>
      </c>
      <c r="C82" s="19" t="s">
        <v>351</v>
      </c>
      <c r="D82" s="19" t="s">
        <v>102</v>
      </c>
      <c r="E82" s="19" t="s">
        <v>352</v>
      </c>
      <c r="F82" s="39">
        <v>46139</v>
      </c>
      <c r="G82" s="39">
        <v>46230</v>
      </c>
      <c r="H82" s="19" t="s">
        <v>72</v>
      </c>
      <c r="I82" s="19">
        <v>0</v>
      </c>
      <c r="J82" s="19" t="s">
        <v>68</v>
      </c>
      <c r="K82" s="40">
        <v>20581</v>
      </c>
      <c r="L82" s="40">
        <v>24697.200000000001</v>
      </c>
      <c r="M82" s="19" t="s">
        <v>62</v>
      </c>
      <c r="N82" s="19" t="s">
        <v>353</v>
      </c>
      <c r="O82" s="19" t="s">
        <v>24</v>
      </c>
      <c r="P82" s="19" t="s">
        <v>24</v>
      </c>
      <c r="Q82" s="19" t="s">
        <v>21</v>
      </c>
    </row>
    <row r="83" spans="1:18" ht="29.1">
      <c r="A83" s="19" t="s">
        <v>17</v>
      </c>
      <c r="B83" s="19">
        <v>41014277</v>
      </c>
      <c r="C83" s="19" t="s">
        <v>354</v>
      </c>
      <c r="D83" s="19" t="s">
        <v>355</v>
      </c>
      <c r="E83" s="19" t="s">
        <v>356</v>
      </c>
      <c r="F83" s="39">
        <v>46251</v>
      </c>
      <c r="G83" s="39">
        <v>46458</v>
      </c>
      <c r="H83" s="19" t="s">
        <v>357</v>
      </c>
      <c r="I83" s="19">
        <v>0</v>
      </c>
      <c r="J83" s="39">
        <v>46447</v>
      </c>
      <c r="K83" s="40">
        <v>5750</v>
      </c>
      <c r="L83" s="40">
        <v>6900</v>
      </c>
      <c r="M83" s="19" t="s">
        <v>35</v>
      </c>
      <c r="N83" s="19" t="s">
        <v>358</v>
      </c>
      <c r="O83" s="19" t="s">
        <v>23</v>
      </c>
      <c r="P83" s="19" t="s">
        <v>24</v>
      </c>
      <c r="Q83" s="19" t="s">
        <v>21</v>
      </c>
    </row>
    <row r="84" spans="1:18">
      <c r="A84" s="19" t="s">
        <v>17</v>
      </c>
      <c r="B84" s="19">
        <v>41014284</v>
      </c>
      <c r="C84" s="19" t="s">
        <v>359</v>
      </c>
      <c r="D84" s="19" t="s">
        <v>89</v>
      </c>
      <c r="E84" s="19" t="s">
        <v>360</v>
      </c>
      <c r="F84" s="39">
        <v>46224</v>
      </c>
      <c r="G84" s="39">
        <v>46234</v>
      </c>
      <c r="H84" s="19" t="s">
        <v>361</v>
      </c>
      <c r="I84" s="19">
        <v>0</v>
      </c>
      <c r="J84" s="39">
        <v>46234</v>
      </c>
      <c r="K84" s="40">
        <v>13000</v>
      </c>
      <c r="L84" s="40">
        <v>15600</v>
      </c>
      <c r="M84" s="19" t="s">
        <v>35</v>
      </c>
      <c r="N84" s="19" t="s">
        <v>362</v>
      </c>
      <c r="O84" s="19" t="s">
        <v>23</v>
      </c>
      <c r="P84" s="19" t="s">
        <v>24</v>
      </c>
      <c r="Q84" s="19" t="s">
        <v>192</v>
      </c>
    </row>
    <row r="85" spans="1:18" ht="43.5">
      <c r="A85" s="19" t="s">
        <v>17</v>
      </c>
      <c r="B85" s="19">
        <v>41014290</v>
      </c>
      <c r="C85" s="19" t="s">
        <v>363</v>
      </c>
      <c r="D85" s="19" t="s">
        <v>102</v>
      </c>
      <c r="E85" s="19" t="s">
        <v>364</v>
      </c>
      <c r="F85" s="39">
        <v>46100</v>
      </c>
      <c r="G85" s="39">
        <v>46295</v>
      </c>
      <c r="H85" s="19" t="s">
        <v>357</v>
      </c>
      <c r="I85" s="19">
        <v>0</v>
      </c>
      <c r="J85" s="19" t="s">
        <v>68</v>
      </c>
      <c r="K85" s="40">
        <v>64449</v>
      </c>
      <c r="L85" s="40">
        <v>77338.8</v>
      </c>
      <c r="M85" s="19" t="s">
        <v>38</v>
      </c>
      <c r="N85" s="19" t="s">
        <v>365</v>
      </c>
      <c r="O85" s="19" t="s">
        <v>24</v>
      </c>
      <c r="P85" s="19" t="s">
        <v>24</v>
      </c>
      <c r="Q85" s="19" t="s">
        <v>21</v>
      </c>
    </row>
    <row r="86" spans="1:18" ht="29.1">
      <c r="A86" s="19" t="s">
        <v>17</v>
      </c>
      <c r="B86" s="19">
        <v>41014354</v>
      </c>
      <c r="C86" s="19" t="s">
        <v>366</v>
      </c>
      <c r="D86" s="19" t="s">
        <v>102</v>
      </c>
      <c r="E86" s="19" t="s">
        <v>367</v>
      </c>
      <c r="F86" s="39">
        <v>46160</v>
      </c>
      <c r="G86" s="39">
        <v>46234</v>
      </c>
      <c r="H86" s="19" t="s">
        <v>72</v>
      </c>
      <c r="I86" s="19">
        <v>0</v>
      </c>
      <c r="J86" s="19" t="s">
        <v>68</v>
      </c>
      <c r="K86" s="40">
        <v>26138</v>
      </c>
      <c r="L86" s="40">
        <v>31365.599999999999</v>
      </c>
      <c r="M86" s="19" t="s">
        <v>38</v>
      </c>
      <c r="N86" s="19" t="s">
        <v>368</v>
      </c>
      <c r="O86" s="19" t="s">
        <v>24</v>
      </c>
      <c r="P86" s="19" t="s">
        <v>24</v>
      </c>
      <c r="Q86" s="19" t="s">
        <v>21</v>
      </c>
    </row>
    <row r="87" spans="1:18">
      <c r="A87" s="4" t="s">
        <v>17</v>
      </c>
      <c r="C87" s="4" t="s">
        <v>369</v>
      </c>
      <c r="D87" s="4" t="s">
        <v>370</v>
      </c>
      <c r="E87" s="4" t="s">
        <v>371</v>
      </c>
      <c r="F87" s="38">
        <v>44713</v>
      </c>
      <c r="G87" s="38">
        <v>46538</v>
      </c>
      <c r="I87" s="4">
        <v>0</v>
      </c>
      <c r="J87" s="38">
        <v>46235</v>
      </c>
      <c r="K87" s="6">
        <v>555400</v>
      </c>
      <c r="L87" s="6">
        <f>K87*1.2</f>
        <v>666480</v>
      </c>
      <c r="M87" s="4" t="s">
        <v>38</v>
      </c>
      <c r="N87" s="4" t="s">
        <v>372</v>
      </c>
      <c r="O87" s="4" t="s">
        <v>23</v>
      </c>
      <c r="P87" s="4" t="s">
        <v>24</v>
      </c>
      <c r="Q87" s="4" t="s">
        <v>64</v>
      </c>
    </row>
  </sheetData>
  <autoFilter ref="A1:R69" xr:uid="{A73756A7-4A87-423C-8993-F0F57AC22E90}">
    <sortState xmlns:xlrd2="http://schemas.microsoft.com/office/spreadsheetml/2017/richdata2" ref="A2:R77">
      <sortCondition ref="G1"/>
    </sortState>
  </autoFilter>
  <phoneticPr fontId="8" type="noConversion"/>
  <dataValidations count="1">
    <dataValidation type="custom" allowBlank="1" showDropDown="1" sqref="F2 F57:F61 F5:F18" xr:uid="{D9CD60D7-123F-4AFC-A2A3-8A9AC51AAFC2}">
      <formula1>OR(NOT(ISERROR(DATEVALUE(F2))), AND(ISNUMBER(F2), LEFT(CELL("format", F2))="D"))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3fab4c-4711-49eb-8aab-60187a619667">
      <Terms xmlns="http://schemas.microsoft.com/office/infopath/2007/PartnerControls"/>
    </lcf76f155ced4ddcb4097134ff3c332f>
    <TaxCatchAll xmlns="91146886-4123-43f1-a254-b3d86696de84" xsi:nil="true"/>
    <Deleteby xmlns="bf3fab4c-4711-49eb-8aab-60187a6196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8DE3445282714A8E50FE36BA1631C9" ma:contentTypeVersion="15" ma:contentTypeDescription="Create a new document." ma:contentTypeScope="" ma:versionID="dbbb7c30d76af3b342ae97c0a01e5679">
  <xsd:schema xmlns:xsd="http://www.w3.org/2001/XMLSchema" xmlns:xs="http://www.w3.org/2001/XMLSchema" xmlns:p="http://schemas.microsoft.com/office/2006/metadata/properties" xmlns:ns2="bf3fab4c-4711-49eb-8aab-60187a619667" xmlns:ns3="91146886-4123-43f1-a254-b3d86696de84" targetNamespace="http://schemas.microsoft.com/office/2006/metadata/properties" ma:root="true" ma:fieldsID="bf12449957fcd6afb062e7f958c4ff47" ns2:_="" ns3:_="">
    <xsd:import namespace="bf3fab4c-4711-49eb-8aab-60187a619667"/>
    <xsd:import namespace="91146886-4123-43f1-a254-b3d86696de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element ref="ns2:Delete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fab4c-4711-49eb-8aab-60187a619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333b213-9c96-4247-b3db-168530168ee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eleteby" ma:index="22" nillable="true" ma:displayName="Delete by" ma:format="DateOnly" ma:internalName="Deleteby">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146886-4123-43f1-a254-b3d86696de8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583a57e-f624-4807-8ef2-8e898d1732fd}" ma:internalName="TaxCatchAll" ma:showField="CatchAllData" ma:web="91146886-4123-43f1-a254-b3d86696de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CB7AAD-ECAA-4376-93D9-07BF85788D89}"/>
</file>

<file path=customXml/itemProps2.xml><?xml version="1.0" encoding="utf-8"?>
<ds:datastoreItem xmlns:ds="http://schemas.openxmlformats.org/officeDocument/2006/customXml" ds:itemID="{F82FBAAF-10C9-45F2-85FD-B50A458BBBFE}"/>
</file>

<file path=customXml/itemProps3.xml><?xml version="1.0" encoding="utf-8"?>
<ds:datastoreItem xmlns:ds="http://schemas.openxmlformats.org/officeDocument/2006/customXml" ds:itemID="{852B88EE-6EB7-4733-95C1-0533CEA187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Irving</dc:creator>
  <cp:keywords/>
  <dc:description/>
  <cp:lastModifiedBy/>
  <cp:revision/>
  <dcterms:created xsi:type="dcterms:W3CDTF">2026-06-25T12:20:12Z</dcterms:created>
  <dcterms:modified xsi:type="dcterms:W3CDTF">2026-08-28T13:52:16Z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0x010100F28DE3445282714A8E50FE36BA1631C9</vt:lpwstr>
  </property>
</Properties>
</file>